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provincies.sharepoint.com/teams/Natuurbeheer2/Shared Documents/General/02. Vergadergremia SNL/06. Taakgroep Agrarisch Beheer/2026/20260901 - TAB I/"/>
    </mc:Choice>
  </mc:AlternateContent>
  <xr:revisionPtr revIDLastSave="107" documentId="8_{76352040-0DC4-4461-B169-D71F0D62E2E8}" xr6:coauthVersionLast="47" xr6:coauthVersionMax="47" xr10:uidLastSave="{7B4EE90B-9E02-4203-A535-05BB45AC3A02}"/>
  <bookViews>
    <workbookView xWindow="-108" yWindow="-108" windowWidth="23256" windowHeight="12456" activeTab="1" xr2:uid="{1CE238E2-04E0-4ED2-8689-9C9E5142D695}"/>
  </bookViews>
  <sheets>
    <sheet name="Bijlage_1" sheetId="1" r:id="rId1"/>
    <sheet name="Bijl_2_Open Grasland" sheetId="2" r:id="rId2"/>
    <sheet name="Bijl_2_Open Akkerland" sheetId="7" r:id="rId3"/>
    <sheet name="Bijl_2_Dooradering" sheetId="8" r:id="rId4"/>
    <sheet name="Bijl_2_Water" sheetId="9" r:id="rId5"/>
    <sheet name="Bijl_2_Klimaat" sheetId="10" r:id="rId6"/>
    <sheet name="Bijlage_2_Open Akkerland" sheetId="3" state="hidden" r:id="rId7"/>
    <sheet name="Bijlage_2_Dooradering" sheetId="4" state="hidden" r:id="rId8"/>
    <sheet name="Bijlage_2_Waterbeheergebieden" sheetId="5" state="hidden" r:id="rId9"/>
    <sheet name="Bijlage_2_Klimaatbeheergebieden" sheetId="6" state="hidden" r:id="rId10"/>
  </sheets>
  <definedNames>
    <definedName name="_xlnm.Print_Area" localSheetId="3">Bijl_2_Dooradering!$A$1:$G$52</definedName>
    <definedName name="_xlnm.Print_Area" localSheetId="5">Bijl_2_Klimaat!$A$1:$G$61</definedName>
    <definedName name="_xlnm.Print_Area" localSheetId="2">'Bijl_2_Open Akkerland'!$A$1:$G$52</definedName>
    <definedName name="_xlnm.Print_Area" localSheetId="1">'Bijl_2_Open Grasland'!$A$1:$G$52</definedName>
    <definedName name="_xlnm.Print_Area" localSheetId="4">Bijl_2_Water!$A$1:$G$61</definedName>
    <definedName name="_xlnm.Print_Area" localSheetId="0">Bijlage_1!$A$1:$F$53</definedName>
    <definedName name="_xlnm.Print_Area" localSheetId="7">Bijlage_2_Dooradering!$A$1:$H$55</definedName>
    <definedName name="_xlnm.Print_Area" localSheetId="9">Bijlage_2_Klimaatbeheergebieden!$A$1:$H$61</definedName>
    <definedName name="_xlnm.Print_Area" localSheetId="6">'Bijlage_2_Open Akkerland'!$A$1:$H$55</definedName>
    <definedName name="_xlnm.Print_Area" localSheetId="8">Bijlage_2_Waterbeheergebieden!$A$1:$H$61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0" l="1"/>
  <c r="G35" i="10"/>
  <c r="G29" i="10"/>
  <c r="D38" i="2" l="1"/>
  <c r="E54" i="9"/>
  <c r="G41" i="9"/>
  <c r="F47" i="9"/>
  <c r="E51" i="9" s="1"/>
  <c r="D47" i="9"/>
  <c r="G35" i="9"/>
  <c r="G29" i="9"/>
  <c r="G29" i="8"/>
  <c r="D12" i="10" l="1"/>
  <c r="C12" i="10"/>
  <c r="B12" i="10"/>
  <c r="D9" i="10"/>
  <c r="D8" i="10"/>
  <c r="C9" i="10"/>
  <c r="C8" i="10"/>
  <c r="D12" i="9"/>
  <c r="C12" i="9"/>
  <c r="B12" i="9"/>
  <c r="D9" i="9"/>
  <c r="D8" i="9"/>
  <c r="C9" i="9"/>
  <c r="C8" i="9"/>
  <c r="D12" i="8"/>
  <c r="C12" i="8"/>
  <c r="B12" i="8"/>
  <c r="D9" i="8"/>
  <c r="C9" i="8"/>
  <c r="D8" i="8"/>
  <c r="C8" i="8"/>
  <c r="D34" i="1"/>
  <c r="D12" i="7"/>
  <c r="C12" i="7"/>
  <c r="B12" i="7"/>
  <c r="D9" i="7"/>
  <c r="D8" i="7"/>
  <c r="C9" i="7"/>
  <c r="C8" i="7"/>
  <c r="F47" i="10"/>
  <c r="D47" i="10"/>
  <c r="E45" i="8"/>
  <c r="F38" i="8"/>
  <c r="E42" i="8" s="1"/>
  <c r="D38" i="8"/>
  <c r="G35" i="8"/>
  <c r="G32" i="8"/>
  <c r="F38" i="7"/>
  <c r="E45" i="7" s="1"/>
  <c r="D38" i="7"/>
  <c r="G35" i="7"/>
  <c r="G32" i="7"/>
  <c r="G29" i="7"/>
  <c r="G6" i="1"/>
  <c r="E12" i="7" s="1"/>
  <c r="G7" i="1"/>
  <c r="E12" i="8" s="1"/>
  <c r="G8" i="1"/>
  <c r="E12" i="9" s="1"/>
  <c r="G9" i="1"/>
  <c r="E12" i="10" s="1"/>
  <c r="G30" i="1"/>
  <c r="E46" i="8" s="1"/>
  <c r="G31" i="1"/>
  <c r="B18" i="7" s="1"/>
  <c r="G32" i="1"/>
  <c r="B18" i="8" s="1"/>
  <c r="G33" i="1"/>
  <c r="B19" i="9" s="1"/>
  <c r="G34" i="1"/>
  <c r="E55" i="10" s="1"/>
  <c r="G38" i="1"/>
  <c r="G39" i="1"/>
  <c r="G40" i="1"/>
  <c r="G41" i="1"/>
  <c r="G5" i="1"/>
  <c r="E12" i="2" s="1"/>
  <c r="E46" i="2"/>
  <c r="B12" i="2"/>
  <c r="G32" i="2"/>
  <c r="G35" i="2"/>
  <c r="G29" i="2"/>
  <c r="D30" i="1"/>
  <c r="C9" i="2"/>
  <c r="D31" i="1"/>
  <c r="D32" i="1"/>
  <c r="D33" i="1"/>
  <c r="F38" i="2"/>
  <c r="E45" i="2" s="1"/>
  <c r="E51" i="10" l="1"/>
  <c r="E54" i="10"/>
  <c r="E47" i="8"/>
  <c r="B50" i="8" s="1"/>
  <c r="B52" i="8" s="1"/>
  <c r="B19" i="7"/>
  <c r="E55" i="9"/>
  <c r="B20" i="7"/>
  <c r="B18" i="2"/>
  <c r="C10" i="8"/>
  <c r="B18" i="10"/>
  <c r="B19" i="10"/>
  <c r="B19" i="2"/>
  <c r="B19" i="8"/>
  <c r="B20" i="8" s="1"/>
  <c r="E46" i="7"/>
  <c r="E47" i="7" s="1"/>
  <c r="B50" i="7" s="1"/>
  <c r="B52" i="7" s="1"/>
  <c r="B18" i="9"/>
  <c r="C10" i="7"/>
  <c r="C10" i="10"/>
  <c r="B20" i="9"/>
  <c r="E56" i="10"/>
  <c r="B59" i="10" s="1"/>
  <c r="B61" i="10" s="1"/>
  <c r="E56" i="9"/>
  <c r="B59" i="9" s="1"/>
  <c r="B61" i="9" s="1"/>
  <c r="C10" i="9"/>
  <c r="E42" i="7"/>
  <c r="E42" i="2"/>
  <c r="E47" i="2"/>
  <c r="B50" i="2" s="1"/>
  <c r="B52" i="2" s="1"/>
  <c r="D9" i="2"/>
  <c r="F14" i="1"/>
  <c r="G14" i="1" s="1"/>
  <c r="E8" i="2" s="1"/>
  <c r="F8" i="2" s="1"/>
  <c r="C8" i="2"/>
  <c r="D8" i="2"/>
  <c r="F23" i="3"/>
  <c r="F23" i="4"/>
  <c r="C26" i="1"/>
  <c r="B9" i="10" s="1"/>
  <c r="C25" i="1"/>
  <c r="B9" i="9" s="1"/>
  <c r="C24" i="1"/>
  <c r="B9" i="8" s="1"/>
  <c r="C23" i="1"/>
  <c r="B9" i="7" s="1"/>
  <c r="C22" i="1"/>
  <c r="B9" i="2" s="1"/>
  <c r="C18" i="1"/>
  <c r="C17" i="1"/>
  <c r="C16" i="1"/>
  <c r="C15" i="1"/>
  <c r="C14" i="1"/>
  <c r="B8" i="2" s="1"/>
  <c r="F26" i="1"/>
  <c r="G26" i="1" s="1"/>
  <c r="E9" i="10" s="1"/>
  <c r="F9" i="10" s="1"/>
  <c r="F25" i="1"/>
  <c r="G25" i="1" s="1"/>
  <c r="E9" i="9" s="1"/>
  <c r="F9" i="9" s="1"/>
  <c r="F24" i="1"/>
  <c r="G24" i="1" s="1"/>
  <c r="E9" i="8" s="1"/>
  <c r="F9" i="8" s="1"/>
  <c r="F23" i="1"/>
  <c r="G23" i="1" s="1"/>
  <c r="E9" i="7" s="1"/>
  <c r="F9" i="7" s="1"/>
  <c r="F22" i="1"/>
  <c r="G22" i="1" s="1"/>
  <c r="E9" i="2" s="1"/>
  <c r="F9" i="2" s="1"/>
  <c r="C12" i="2"/>
  <c r="D12" i="2"/>
  <c r="D18" i="6"/>
  <c r="C18" i="6"/>
  <c r="B18" i="6"/>
  <c r="D7" i="6"/>
  <c r="C7" i="6"/>
  <c r="D18" i="5"/>
  <c r="C18" i="5"/>
  <c r="B18" i="5"/>
  <c r="D7" i="5"/>
  <c r="C7" i="5"/>
  <c r="D18" i="4"/>
  <c r="C18" i="4"/>
  <c r="B18" i="4"/>
  <c r="D7" i="4"/>
  <c r="C7" i="4"/>
  <c r="D18" i="3"/>
  <c r="B18" i="3"/>
  <c r="C18" i="3"/>
  <c r="D7" i="3"/>
  <c r="C7" i="3"/>
  <c r="E44" i="6"/>
  <c r="F51" i="6" s="1"/>
  <c r="D44" i="6"/>
  <c r="C44" i="6"/>
  <c r="D44" i="5"/>
  <c r="C44" i="5"/>
  <c r="E44" i="5"/>
  <c r="F51" i="5" s="1"/>
  <c r="E38" i="4"/>
  <c r="F45" i="4" s="1"/>
  <c r="D38" i="4"/>
  <c r="C38" i="4"/>
  <c r="E38" i="3"/>
  <c r="F45" i="3" s="1"/>
  <c r="D38" i="3"/>
  <c r="C38" i="3"/>
  <c r="F18" i="1"/>
  <c r="F17" i="1"/>
  <c r="F16" i="1"/>
  <c r="F15" i="1"/>
  <c r="E18" i="6"/>
  <c r="E18" i="5"/>
  <c r="E18" i="4"/>
  <c r="E18" i="3"/>
  <c r="F46" i="3" s="1"/>
  <c r="F23" i="6"/>
  <c r="F23" i="5"/>
  <c r="B20" i="10" l="1"/>
  <c r="B20" i="2"/>
  <c r="F10" i="2"/>
  <c r="E10" i="2"/>
  <c r="E7" i="3"/>
  <c r="G15" i="1"/>
  <c r="E8" i="7" s="1"/>
  <c r="E7" i="4"/>
  <c r="G16" i="1"/>
  <c r="E8" i="8" s="1"/>
  <c r="E7" i="5"/>
  <c r="G17" i="1"/>
  <c r="E8" i="9" s="1"/>
  <c r="B7" i="5"/>
  <c r="F10" i="5" s="1"/>
  <c r="F11" i="5" s="1"/>
  <c r="B8" i="9"/>
  <c r="B10" i="9" s="1"/>
  <c r="E7" i="6"/>
  <c r="G18" i="1"/>
  <c r="E8" i="10" s="1"/>
  <c r="B7" i="3"/>
  <c r="F10" i="3" s="1"/>
  <c r="F11" i="3" s="1"/>
  <c r="B8" i="7"/>
  <c r="B10" i="7" s="1"/>
  <c r="B7" i="4"/>
  <c r="F10" i="4" s="1"/>
  <c r="F11" i="4" s="1"/>
  <c r="B8" i="8"/>
  <c r="B10" i="8" s="1"/>
  <c r="B7" i="6"/>
  <c r="F10" i="6" s="1"/>
  <c r="F11" i="6" s="1"/>
  <c r="B8" i="10"/>
  <c r="B10" i="10" s="1"/>
  <c r="B10" i="2"/>
  <c r="C10" i="2"/>
  <c r="F19" i="6"/>
  <c r="F20" i="6" s="1"/>
  <c r="F52" i="6" s="1"/>
  <c r="C32" i="1"/>
  <c r="C30" i="1"/>
  <c r="F19" i="4"/>
  <c r="F20" i="4" s="1"/>
  <c r="F46" i="4" s="1"/>
  <c r="F10" i="1"/>
  <c r="G10" i="1" s="1"/>
  <c r="C31" i="1"/>
  <c r="C33" i="1"/>
  <c r="C34" i="1"/>
  <c r="F27" i="1"/>
  <c r="G27" i="1" s="1"/>
  <c r="F15" i="5"/>
  <c r="F16" i="5" s="1"/>
  <c r="F15" i="3"/>
  <c r="F16" i="3" s="1"/>
  <c r="F15" i="6"/>
  <c r="F16" i="6" s="1"/>
  <c r="F19" i="5"/>
  <c r="F20" i="5" s="1"/>
  <c r="F52" i="5" s="1"/>
  <c r="F14" i="5"/>
  <c r="F53" i="5" s="1"/>
  <c r="F14" i="6"/>
  <c r="F15" i="4"/>
  <c r="F16" i="4" s="1"/>
  <c r="F14" i="4"/>
  <c r="F24" i="4" s="1"/>
  <c r="F19" i="3"/>
  <c r="F20" i="3" s="1"/>
  <c r="F14" i="3"/>
  <c r="F24" i="3" s="1"/>
  <c r="F19" i="1"/>
  <c r="G19" i="1" s="1"/>
  <c r="F48" i="6"/>
  <c r="F48" i="5"/>
  <c r="F42" i="4"/>
  <c r="F42" i="3"/>
  <c r="F8" i="9" l="1"/>
  <c r="F10" i="9" s="1"/>
  <c r="E10" i="9"/>
  <c r="E10" i="8"/>
  <c r="F8" i="8"/>
  <c r="F10" i="8" s="1"/>
  <c r="F8" i="10"/>
  <c r="F10" i="10" s="1"/>
  <c r="E10" i="10"/>
  <c r="E10" i="7"/>
  <c r="F8" i="7"/>
  <c r="F10" i="7" s="1"/>
  <c r="F35" i="1"/>
  <c r="F54" i="5"/>
  <c r="F57" i="5" s="1"/>
  <c r="F59" i="5" s="1"/>
  <c r="F24" i="6"/>
  <c r="F25" i="6" s="1"/>
  <c r="F53" i="6"/>
  <c r="F54" i="6" s="1"/>
  <c r="F57" i="6" s="1"/>
  <c r="F59" i="6" s="1"/>
  <c r="F24" i="5"/>
  <c r="F26" i="5" s="1"/>
  <c r="F47" i="4"/>
  <c r="F26" i="4"/>
  <c r="F25" i="4"/>
  <c r="F26" i="3"/>
  <c r="F25" i="3"/>
  <c r="F47" i="3"/>
  <c r="F42" i="1" l="1"/>
  <c r="G42" i="1" s="1"/>
  <c r="G35" i="1"/>
  <c r="F25" i="5"/>
  <c r="F28" i="5" s="1"/>
  <c r="F26" i="6"/>
  <c r="F28" i="6" s="1"/>
  <c r="F48" i="4"/>
  <c r="F51" i="4" s="1"/>
  <c r="F53" i="4" s="1"/>
  <c r="F28" i="4"/>
  <c r="F48" i="3"/>
  <c r="F51" i="3" s="1"/>
  <c r="F53" i="3" s="1"/>
  <c r="F28" i="3"/>
  <c r="F43" i="1" l="1"/>
  <c r="F45" i="1" l="1"/>
  <c r="G45" i="1" s="1"/>
  <c r="G43" i="1"/>
</calcChain>
</file>

<file path=xl/sharedStrings.xml><?xml version="1.0" encoding="utf-8"?>
<sst xmlns="http://schemas.openxmlformats.org/spreadsheetml/2006/main" count="752" uniqueCount="268">
  <si>
    <t xml:space="preserve">Behorende bij: model uitbreiding en/of wijziging gebiedsaanvraag </t>
  </si>
  <si>
    <t>Leefgebied</t>
  </si>
  <si>
    <t>Minimum hectares</t>
  </si>
  <si>
    <t>Maximum hectares</t>
  </si>
  <si>
    <t>Gemiddeld bedrag per hectare</t>
  </si>
  <si>
    <t>Jaarbedrag</t>
  </si>
  <si>
    <t>A11 - Open grasland</t>
  </si>
  <si>
    <t>A12 - Open akkerland</t>
  </si>
  <si>
    <t xml:space="preserve">A15 - Dooradering </t>
  </si>
  <si>
    <t>W01 - Waterbeheergebieden</t>
  </si>
  <si>
    <t xml:space="preserve">K01 - Klimaatbeheergebieden </t>
  </si>
  <si>
    <t>Totaal jaarbedrag 2026</t>
  </si>
  <si>
    <t>Totaal uitbreiding</t>
  </si>
  <si>
    <t>Jaarbedragen</t>
  </si>
  <si>
    <t>Jaarbedrag 2023</t>
  </si>
  <si>
    <t>Jaarbedrag 2024</t>
  </si>
  <si>
    <t>Jaarbedrag 2025</t>
  </si>
  <si>
    <t>Jaarbedrag 2026</t>
  </si>
  <si>
    <t>Jaarbedrag 2028*</t>
  </si>
  <si>
    <t>A11 Open grasland</t>
  </si>
  <si>
    <t>A11.01 Weidevogelgrasland in open landschap</t>
  </si>
  <si>
    <t>A11.02 Weidevogelland met riet of opgaande begroeiing</t>
  </si>
  <si>
    <t>A11.03 Open grasland voor overwinterende vogels</t>
  </si>
  <si>
    <t>A12 Open akkerland</t>
  </si>
  <si>
    <t>A12.01 Open akkerland voor broedende akkervogels</t>
  </si>
  <si>
    <t>A12.02 Open akkerland voor overwinterende akkervogels</t>
  </si>
  <si>
    <t>A12.03 Akkerland met hamsters</t>
  </si>
  <si>
    <t>A15 Dooradering</t>
  </si>
  <si>
    <t>A15.01 Bomenrij en singel</t>
  </si>
  <si>
    <t>A15.02 Struweel en ruigte</t>
  </si>
  <si>
    <t>A15.03 Watergang</t>
  </si>
  <si>
    <t>A15.04 Poel</t>
  </si>
  <si>
    <t>W01 Waterbeheergebieden</t>
  </si>
  <si>
    <t>W01.01 Agrarisch waterbeheergebied</t>
  </si>
  <si>
    <t>K01 Klimaatbeheergebieden</t>
  </si>
  <si>
    <t>K01.01 Agrarisch Klimaatbeheergebied</t>
  </si>
  <si>
    <t>Leefgebied en beheerfunctie</t>
  </si>
  <si>
    <t xml:space="preserve">Per leefgebied zijn een beperkt aantal beheerfuncties mogelijk. In tabel 1 staan de leefgebieden met de mogelijke beheerfuncties. </t>
  </si>
  <si>
    <t>Tabel 1: Leefgebieden met mogelijke beheerfuncties</t>
  </si>
  <si>
    <t>Beheerfunctie</t>
  </si>
  <si>
    <t>A11</t>
  </si>
  <si>
    <t>Open grasland</t>
  </si>
  <si>
    <t>F01.12</t>
  </si>
  <si>
    <t>Optimaliseren foerageer-, en broed- en opgroeimogelijkheden</t>
  </si>
  <si>
    <t>F01.15</t>
  </si>
  <si>
    <t>Creëren nat biotoop</t>
  </si>
  <si>
    <t>A12</t>
  </si>
  <si>
    <t>Open akkerland</t>
  </si>
  <si>
    <t>F01.11</t>
  </si>
  <si>
    <t>Creëren foerageergebied</t>
  </si>
  <si>
    <t>F01.13</t>
  </si>
  <si>
    <t>Optimaliseren voortplantingsmogelijkheden</t>
  </si>
  <si>
    <t>A15</t>
  </si>
  <si>
    <t>Dooradering</t>
  </si>
  <si>
    <t>F01.14</t>
  </si>
  <si>
    <t>Verschralen</t>
  </si>
  <si>
    <t>W01</t>
  </si>
  <si>
    <t>Categorie water</t>
  </si>
  <si>
    <t>F02.11</t>
  </si>
  <si>
    <t>Waterberging</t>
  </si>
  <si>
    <t>F02.13</t>
  </si>
  <si>
    <t>Vernatting</t>
  </si>
  <si>
    <t>F02.14</t>
  </si>
  <si>
    <t>Water vasthouden</t>
  </si>
  <si>
    <t>F02.15</t>
  </si>
  <si>
    <t>Verbeteren chemische waterkwaliteit</t>
  </si>
  <si>
    <t>F02.16</t>
  </si>
  <si>
    <t>Verbeteren ecologische waterkwaliteit</t>
  </si>
  <si>
    <t>K01</t>
  </si>
  <si>
    <t>Categorie Klimaat</t>
  </si>
  <si>
    <t>F03.11</t>
  </si>
  <si>
    <t xml:space="preserve">Vastleggen CO2 </t>
  </si>
  <si>
    <t>F03.12</t>
  </si>
  <si>
    <t>Reduceren Broeikasgassen</t>
  </si>
  <si>
    <t xml:space="preserve">F03.13 </t>
  </si>
  <si>
    <t xml:space="preserve">Vernatten </t>
  </si>
  <si>
    <t>F03.14</t>
  </si>
  <si>
    <t xml:space="preserve">Opvangen waterpieken en droogte </t>
  </si>
  <si>
    <t>F03.15</t>
  </si>
  <si>
    <t>Omgaan met verzilting</t>
  </si>
  <si>
    <t>Bijlage 2 - Berekening wijziging gebiedsaanvraag 2026</t>
  </si>
  <si>
    <t>Wijzigingsverzoek leefgebied</t>
  </si>
  <si>
    <t>Totaal subsidie bedrag</t>
  </si>
  <si>
    <t>Totaal</t>
  </si>
  <si>
    <t xml:space="preserve">Aangevraagde uitbreiding 2026 </t>
  </si>
  <si>
    <t>Controleberekening maximum hectares</t>
  </si>
  <si>
    <t>Maximum hectares = Minimum hectares * 1,15%</t>
  </si>
  <si>
    <t>Afgerond op twee (2) decimalen naar beneden</t>
  </si>
  <si>
    <t>is:</t>
  </si>
  <si>
    <t xml:space="preserve">is: </t>
  </si>
  <si>
    <t>Lopende beschikking = maximum hectares * gemiddeld bedrag per hectare</t>
  </si>
  <si>
    <t>Jaarbedrag 2023 (afgerond)</t>
  </si>
  <si>
    <t>Jaarbedrag 2024 (afgerond)</t>
  </si>
  <si>
    <t>Jaarbedrag 2025 (afgerond)</t>
  </si>
  <si>
    <t>Totaalbedrag subsidie voor het leefgebied</t>
  </si>
  <si>
    <t>Het totale subsidiebedrag = Controle berekening subsidiebedrag (2026, 2027 en 2028) + Lopende beschikking per jaarbedrag (2023, 2024 en 2025)</t>
  </si>
  <si>
    <t xml:space="preserve">Gemiddeld bedrag per hectare per jaar </t>
  </si>
  <si>
    <t>Op basis van de kostenonderbouwing</t>
  </si>
  <si>
    <t>Beheerfuncties</t>
  </si>
  <si>
    <t>Hectare</t>
  </si>
  <si>
    <t>Kosten</t>
  </si>
  <si>
    <t>Subsidiebedrag</t>
  </si>
  <si>
    <t>F01.12 - Optimaliseren foerageer-, en broed- en opgroeimogelijkheden (nieuw)</t>
  </si>
  <si>
    <t xml:space="preserve">Totaal </t>
  </si>
  <si>
    <t>Controle gemiddeld bedrag</t>
  </si>
  <si>
    <t>Gemiddeld bedrag per leefgebied per jaar.</t>
  </si>
  <si>
    <t>Controle gemiddeld bedrag= totaal subsidiebedrag / maximum hectares</t>
  </si>
  <si>
    <t xml:space="preserve">Verschilanalyse tussen jaarbedragen: </t>
  </si>
  <si>
    <t>Totaalsubsidiebedrag beheerfuncties</t>
  </si>
  <si>
    <t>Verschil</t>
  </si>
  <si>
    <t>Aansluiting kostenonderbouwing met jaarbedrag</t>
  </si>
  <si>
    <t>Verschilanalyse / Maximum hectares gevraagde uitbreiding</t>
  </si>
  <si>
    <t>Controle afwijking</t>
  </si>
  <si>
    <t>Maximale marge</t>
  </si>
  <si>
    <t>A12 Open Akkerland</t>
  </si>
  <si>
    <t>F01.11 - Creëren foerageergebied (nieuw)</t>
  </si>
  <si>
    <t>F01.13 - Optimaliseren voortplantingsmogelijkheden (nieuw)</t>
  </si>
  <si>
    <t>F01.14 - Verschralen (nieuw)</t>
  </si>
  <si>
    <t>F02.13 - Vernatting (nieuw)</t>
  </si>
  <si>
    <t>F02.14 - Water vasthouden (nieuw)</t>
  </si>
  <si>
    <t>F02.15 - Verbeteren chemische waterkwaliteit (nieuw)</t>
  </si>
  <si>
    <t>F02.16 - Verbeteren ecologische waterkwaliteit (nieuw)</t>
  </si>
  <si>
    <t>F03.11 - Vastleggen CO2 (nieuw)</t>
  </si>
  <si>
    <t>F03.12 - Reduceren Broeikasgassen (nieuw)</t>
  </si>
  <si>
    <t>F03.13 - Vernatten (nieuw)</t>
  </si>
  <si>
    <t>F03.14 - Opvangen waterpieken en droogte (nieuw)</t>
  </si>
  <si>
    <t>F03.15 - Omgaan met verzilting (nieuw)</t>
  </si>
  <si>
    <t>F02.11 - Waterbergen (nieuw)</t>
  </si>
  <si>
    <t>Water vasthouden (bestaand)</t>
  </si>
  <si>
    <t>Vastleggen CO2 (bestaand)</t>
  </si>
  <si>
    <t>Reduceren uitstoot broeikasgassen (bestaand)</t>
  </si>
  <si>
    <t>Vernatten (bestaand)</t>
  </si>
  <si>
    <t>Opvangen waterpieken en droogte (bestaand)</t>
  </si>
  <si>
    <t>Omgaan met verzilting (bestaand)</t>
  </si>
  <si>
    <t>Jaarbedrag 2027</t>
  </si>
  <si>
    <t>Jaarbedrag 2028</t>
  </si>
  <si>
    <t>Uitbreiding per jaar</t>
  </si>
  <si>
    <t>Subsidiebedrag uitbreiding per leefgebied 2026, 2027, en 2028</t>
  </si>
  <si>
    <t>Subsidiebedrag uitbreiding afgerond per leefgebied 2026, 2027 en 2028</t>
  </si>
  <si>
    <t>Maximum hectare uitbreiding (afgerond)</t>
  </si>
  <si>
    <t>Subsidiebedrag uitbreiding per leefgebied per jaar</t>
  </si>
  <si>
    <t>Subsidiebedrag uitbreiding (per jaar) = maximum hectares * gemiddeld bedrag per hectare</t>
  </si>
  <si>
    <t>Subsidiebedrag uitbreiding (totaal) = (maximum hectares * gemiddeld bedrag per hectare) * 3 jaar</t>
  </si>
  <si>
    <t>Lopende beschikking per jaar plus verhoging</t>
  </si>
  <si>
    <t>Lopende beschikking per jaar plus verhoging (afgerond)</t>
  </si>
  <si>
    <t>Controleberekening subsidiebedrag (uitbreiding)</t>
  </si>
  <si>
    <t>Jaarbedrag 2026 (inclusief ophoging en uitbreiding)</t>
  </si>
  <si>
    <t>Jaarbedrag 2027 (inclusief ophoging en uitbreiding)</t>
  </si>
  <si>
    <t>Totaalbedrag subsidie per leefgebied 2023, 2024, 2025, 2026, 2027 en 2028</t>
  </si>
  <si>
    <t>Creëren foerageergebied (bestaand+ophoging)</t>
  </si>
  <si>
    <t>Optimaliseren voortplantingsmogelijkheden (bestaand+ophoging)</t>
  </si>
  <si>
    <t>Lopende beschikking per jaar plus ophoging</t>
  </si>
  <si>
    <t>Optimaliseren foerageer-, en broed- en opgroeimogelijkheden (bestaand inclusief ophoging)</t>
  </si>
  <si>
    <t>Verschralen (bestaand inclusief ophoging)</t>
  </si>
  <si>
    <t>Lopende beschikking per jaar inclusief ophoging</t>
  </si>
  <si>
    <t>Waterbergen (bestaand inclusief ophoging)</t>
  </si>
  <si>
    <t>Vernatting (bestaand inclusief ophoging)</t>
  </si>
  <si>
    <t>Verbeteren chemische waterkwaliteit (bestaand inclusief ophoging)</t>
  </si>
  <si>
    <t>Verbeteren ecologische waterkwaliteit (bestaand inclusief ophoging)</t>
  </si>
  <si>
    <t>Jaarbedrag 2028 (inclusief ophoging en uitbreiding)</t>
  </si>
  <si>
    <t>Lopende beschikking 2026</t>
  </si>
  <si>
    <t>Bijlage 2 - Berekening wijziging gebiedsaanvraag 2027</t>
  </si>
  <si>
    <t>Aangevraagde uitbreiding 2027</t>
  </si>
  <si>
    <t xml:space="preserve">Lopende beschikking per jaar </t>
  </si>
  <si>
    <t>Bijlage 1 - Uitbreiding en/of wijziging gebiedsaanvraag 2027</t>
  </si>
  <si>
    <t>Totaal jaarbedrag 2027</t>
  </si>
  <si>
    <t>Optimaliseren fourageer- en broed- en opgroeimogelijkheden</t>
  </si>
  <si>
    <t xml:space="preserve">Creëren nat biotoop </t>
  </si>
  <si>
    <t>In te vullen door het collectief: uitbreiding prioritaire gebieden</t>
  </si>
  <si>
    <t>Gemiddeld hectare-bedrag</t>
  </si>
  <si>
    <t>In te vullen door het collectief uit lopende beschikking</t>
  </si>
  <si>
    <t>F01.12 - Optimaliseren foerageer-, en broed- en opgroeimogelijkheden (nieuw in prioritaire gebieden)</t>
  </si>
  <si>
    <t>F01.15 - Creëren nat biotoop (nieuw in prioritaire gebieden)</t>
  </si>
  <si>
    <t>F01.12 - Optimaliseren foerageer-, en broed- en opgroeimogelijkheden (nieuw extra budget)</t>
  </si>
  <si>
    <t>F01.15 - Creëren nat biotoop (nieuw extra budget)</t>
  </si>
  <si>
    <t>Resultaat van controle</t>
  </si>
  <si>
    <t>Uitbreiding 2027: extra doelen [budget B]</t>
  </si>
  <si>
    <t>In te vullen door het collectief: uitbreiding extra doelen</t>
  </si>
  <si>
    <t>Jaarbedrag 2023 leefgebied open grasland</t>
  </si>
  <si>
    <t>Jaarbedrag 2024 leefgebied open grasland</t>
  </si>
  <si>
    <t>Jaarbedrag 2025 leefgebied open grasland</t>
  </si>
  <si>
    <t>Jaarbedrag 2026 leefgebied open grasland</t>
  </si>
  <si>
    <t>Jaarbedrag 2027 leefgebied open grasland</t>
  </si>
  <si>
    <t>Jaarbedrag 2028 leefgebied open grasland</t>
  </si>
  <si>
    <t>Uitbreiding 2027: prioritaire gebieden  [budget A]</t>
  </si>
  <si>
    <t>A: prioritaire gebieden</t>
  </si>
  <si>
    <t>B: extra doelen</t>
  </si>
  <si>
    <t>lopende beschikking</t>
  </si>
  <si>
    <t>Alle getallen afronden op maximaal 2 cijfers achter de komma</t>
  </si>
  <si>
    <t>In te vullen door het collectief: gemiddeld bedrag per hectare en jaarbedrag per leefgebied 2027</t>
  </si>
  <si>
    <t>totaal</t>
  </si>
  <si>
    <t>Totaal subsidie bedrag uitbreiding per jaar</t>
  </si>
  <si>
    <t xml:space="preserve">Subsidiebedrag uitbreiding per leefgebied 2027 en 2028
</t>
  </si>
  <si>
    <t>Totaalbedrag subsidie voor het leefgebied 2023 t/m 2028</t>
  </si>
  <si>
    <t xml:space="preserve">Verschilanalyse / Maximum hectares </t>
  </si>
  <si>
    <t>Hectares</t>
  </si>
  <si>
    <t>Op basis van een onderbouwing per beheerfunctie</t>
  </si>
  <si>
    <t>Gemiddeld bedrag per leefgebied per jaar</t>
  </si>
  <si>
    <t>Automatische berekening</t>
  </si>
  <si>
    <t>(inclusief uitbreiding)</t>
  </si>
  <si>
    <t>Bedragen 2027 (gemiddeld per hectare en jaarbedrag)</t>
  </si>
  <si>
    <t>Totaal bedragen periode 2023-2028</t>
  </si>
  <si>
    <t>* De bedragen van 2027 gelden ook voor het jaar 2028.</t>
  </si>
  <si>
    <t>afronding getallen tbv verdere rekensommen</t>
  </si>
  <si>
    <t>deze kolom gaat verborgen worden</t>
  </si>
  <si>
    <t>afgeronde bedragen</t>
  </si>
  <si>
    <t>Afwijking</t>
  </si>
  <si>
    <t>Maximaal toegestane afwijking</t>
  </si>
  <si>
    <t>Berekend jaarbedrag 2027 (Bijlage_1)</t>
  </si>
  <si>
    <t>Totaal jaarbedrag beheerfuncties</t>
  </si>
  <si>
    <t>Jaarbedrag 2023 leefgebied open akkerland</t>
  </si>
  <si>
    <t>Jaarbedrag 2024 leefgebied open akkerland</t>
  </si>
  <si>
    <t>Jaarbedrag 2025 leefgebied open akkerland</t>
  </si>
  <si>
    <t>Jaarbedrag 2026 leefgebied open akkerland</t>
  </si>
  <si>
    <t>Jaarbedrag 2027 leefgebied open akkerland</t>
  </si>
  <si>
    <t>Jaarbedrag 2028 leefgebied open akkerland</t>
  </si>
  <si>
    <t>F01.12 - Optimaliseren foerageer-, en broed- en opgroeimogelijkheden (uitbreiding extra doelen)</t>
  </si>
  <si>
    <t>Verschralen (uitbreiding in prioritaire gebieden)</t>
  </si>
  <si>
    <t>Verschralen (uitbreiding extra doelen)</t>
  </si>
  <si>
    <t>F01.12 - Optimaliseren foerageer-, en broed- en opgroeimogelijkheden (uitbreiding prioritaire gebieden)</t>
  </si>
  <si>
    <t>Creëren foerageergebied (uitbreiding in prioritaire gebieden)</t>
  </si>
  <si>
    <t>Optimaliseren voortplantingsmogelijkheden (uitbreiding in prioritaire gebieden)</t>
  </si>
  <si>
    <t>Creëren foerageergebied (uitbreiding extra doelen)</t>
  </si>
  <si>
    <t>Optimaliseren voortplantingsmogelijkheden (uitbreiding extra doelen)</t>
  </si>
  <si>
    <t>Waterbergen</t>
  </si>
  <si>
    <t>Waterbergen (uitbreiding prioritaire gebieden)</t>
  </si>
  <si>
    <t>Vernatting (uitbreiding prioritaire gebieden)</t>
  </si>
  <si>
    <t>Water vasthouden (uitbreiding prioritaire gebieden)</t>
  </si>
  <si>
    <t>Verbeteren chemische waterkwaliteit (uitbreiding prioritaire gebieden)</t>
  </si>
  <si>
    <t>Verbeteren ecologische waterkwaliteit (uitbreiding prioritaire gebieden)</t>
  </si>
  <si>
    <t>W01 - waterbeheergebieden</t>
  </si>
  <si>
    <t>A15 - Dooradering</t>
  </si>
  <si>
    <t>K01 - klimaatbeheergebieden</t>
  </si>
  <si>
    <t>Jaarbedrag 2023 klimaatbeheergebieden</t>
  </si>
  <si>
    <t>Jaarbedrag 2024 klimaatbeheergebieden</t>
  </si>
  <si>
    <t>Jaarbedrag 2025 klimaatbeheergebieden</t>
  </si>
  <si>
    <t>Jaarbedrag 2026 klimaatbeheergebieden</t>
  </si>
  <si>
    <t>Jaarbedrag 2027 klimaatbeheergebieden</t>
  </si>
  <si>
    <t>Jaarbedrag 2028 klimaatbeheergebieden</t>
  </si>
  <si>
    <t>Jaarbedrag 2023 waterbeheergebieden</t>
  </si>
  <si>
    <t>Jaarbedrag 2024 waterbeheergebieden</t>
  </si>
  <si>
    <t>Jaarbedrag 2025 waterbeheergebieden</t>
  </si>
  <si>
    <t>Jaarbedrag 2026 waterbeheergebieden</t>
  </si>
  <si>
    <t>Jaarbedrag 2027 waterbeheergebieden</t>
  </si>
  <si>
    <t>Jaarbedrag 2028 waterbeheergebieden</t>
  </si>
  <si>
    <t>Jaarbedrag 2023 leefgebied dooradering</t>
  </si>
  <si>
    <t>Jaarbedrag 2024 leefgebied dooradering</t>
  </si>
  <si>
    <t>Jaarbedrag 2025 leefgebied dooradering</t>
  </si>
  <si>
    <t>Jaarbedrag 2026 leefgebied dooradering</t>
  </si>
  <si>
    <t>Jaarbedrag 2027 leefgebied dooradering</t>
  </si>
  <si>
    <t>Jaarbedrag 2028 leefgebied dooradering</t>
  </si>
  <si>
    <t>Waterbergen (uitbreiding extra doelen)</t>
  </si>
  <si>
    <t>Vernatting (uitbreiding extra doelen)</t>
  </si>
  <si>
    <t>Water vasthouden (uitbreiding extra doelen)</t>
  </si>
  <si>
    <t>Verbeteren chemische waterkwaliteit (uitbreiding extra doelen)</t>
  </si>
  <si>
    <t>Verbeteren ecologische waterkwaliteit (uitbreiding extra doelen)</t>
  </si>
  <si>
    <t xml:space="preserve">Reduceren uitstoot broeikasgassen </t>
  </si>
  <si>
    <t xml:space="preserve">Omgaan met verzilting </t>
  </si>
  <si>
    <t>Vastleggen CO2 (uitbreiding in prioritaire gebieden)</t>
  </si>
  <si>
    <t>Reduceren uitstoot broeikasgassen (uitbreiding in prioritaire gebieden)</t>
  </si>
  <si>
    <t>Vernatten (uitbreiding in prioritaire gebieden)</t>
  </si>
  <si>
    <t>Opvangen waterpieken en droogte (uitbreiding in prioritaire gebieden)</t>
  </si>
  <si>
    <t>Omgaan met verzilting (uitbreiding in prioritaire gebieden)</t>
  </si>
  <si>
    <t>Vastleggen CO2 (uitbreiding extra doelen)</t>
  </si>
  <si>
    <t>Reduceren uitstoot broeikasgassen (uitbreiding extra doelen)</t>
  </si>
  <si>
    <t>Vernatten (uitbreiding extra doelen)</t>
  </si>
  <si>
    <t>Opvangen waterpieken en droogte (uitbreiding extra doelen)</t>
  </si>
  <si>
    <t>Omgaan met verzilting (uitbreiding extra doelen)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</si>
</sst>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 &quot;[$€]&quot; &quot;* #,##0.00&quot; &quot;;&quot; &quot;[$€]&quot; &quot;* &quot;-&quot;#,##0.00&quot; &quot;;&quot; &quot;[$€]&quot; &quot;* &quot;-&quot;#&quot; &quot;;&quot; &quot;@&quot; &quot;"/>
    <numFmt numFmtId="165" formatCode="[$€]&quot; &quot;#,##0.00;[Red][$€]&quot; -&quot;#,##0.00"/>
    <numFmt numFmtId="166" formatCode="#,##0.00\ [$€-81D];[Red]#,##0.00\ [$€-81D]"/>
    <numFmt numFmtId="167" formatCode="&quot;€&quot;\ #,##0.00"/>
    <numFmt numFmtId="168" formatCode="#,##0.00_ ;\-#,##0.00\ "/>
    <numFmt numFmtId="169" formatCode="&quot;€&quot;\ #,##0.0000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b/>
      <sz val="14"/>
      <color rgb="FF000000"/>
      <name val="Calibri"/>
      <family val="2"/>
    </font>
    <font>
      <i/>
      <sz val="9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i/>
      <sz val="9"/>
      <color rgb="FF000000"/>
      <name val="Verdana"/>
      <family val="2"/>
    </font>
    <font>
      <sz val="9"/>
      <color rgb="FF1F497D"/>
      <name val="Verdana"/>
      <family val="2"/>
    </font>
    <font>
      <i/>
      <sz val="8"/>
      <color rgb="FF000000"/>
      <name val="Verdana"/>
      <family val="2"/>
    </font>
    <font>
      <b/>
      <u/>
      <sz val="9"/>
      <color rgb="FF000000"/>
      <name val="Verdana"/>
      <family val="2"/>
    </font>
    <font>
      <sz val="11"/>
      <name val="Calibri"/>
      <family val="2"/>
    </font>
    <font>
      <sz val="8"/>
      <name val="Calibri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i/>
      <sz val="12"/>
      <color rgb="FF000000"/>
      <name val="Aptos"/>
      <family val="2"/>
    </font>
    <font>
      <b/>
      <i/>
      <sz val="12"/>
      <color rgb="FF000000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u/>
      <sz val="12"/>
      <color rgb="FF000000"/>
      <name val="Aptos"/>
      <family val="2"/>
    </font>
    <font>
      <i/>
      <sz val="12"/>
      <name val="Aptos"/>
      <family val="2"/>
    </font>
    <font>
      <b/>
      <sz val="16"/>
      <color rgb="FF000000"/>
      <name val="Aptos"/>
      <family val="2"/>
    </font>
    <font>
      <b/>
      <i/>
      <sz val="12"/>
      <name val="Aptos"/>
      <family val="2"/>
    </font>
  </fonts>
  <fills count="2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A9D08E"/>
        <bgColor rgb="FFA9D08E"/>
      </patternFill>
    </fill>
    <fill>
      <patternFill patternType="solid">
        <fgColor rgb="FFD0CECE"/>
        <bgColor rgb="FFD0CECE"/>
      </patternFill>
    </fill>
    <fill>
      <patternFill patternType="solid">
        <fgColor rgb="FFFCE4D6"/>
        <bgColor rgb="FFFCE4D6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4" tint="0.79998168889431442"/>
        <bgColor rgb="FFFCE4D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CE4D6"/>
      </patternFill>
    </fill>
    <fill>
      <patternFill patternType="solid">
        <fgColor rgb="FFFDF9A3"/>
        <bgColor indexed="64"/>
      </patternFill>
    </fill>
    <fill>
      <patternFill patternType="solid">
        <fgColor theme="0" tint="-0.14996795556505021"/>
        <bgColor rgb="FFFFFFFF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rgb="FFD0CECE"/>
      </patternFill>
    </fill>
    <fill>
      <patternFill patternType="solid">
        <fgColor theme="7" tint="0.79998168889431442"/>
        <bgColor rgb="FFFCE4D6"/>
      </patternFill>
    </fill>
  </fills>
  <borders count="6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/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rgb="FF000000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000000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000000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000000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000000"/>
      </right>
      <top/>
      <bottom/>
      <diagonal/>
    </border>
    <border>
      <left style="medium">
        <color theme="0" tint="-0.14996795556505021"/>
      </left>
      <right style="medium">
        <color rgb="FF000000"/>
      </right>
      <top/>
      <bottom style="medium">
        <color theme="0" tint="-0.1499679555650502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Font="0" applyBorder="0" applyAlignment="0" applyProtection="0"/>
  </cellStyleXfs>
  <cellXfs count="307">
    <xf numFmtId="0" fontId="0" fillId="0" borderId="0" xfId="0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8" fillId="7" borderId="2" xfId="0" applyFont="1" applyFill="1" applyBorder="1" applyAlignment="1">
      <alignment wrapText="1"/>
    </xf>
    <xf numFmtId="0" fontId="10" fillId="7" borderId="2" xfId="0" applyFont="1" applyFill="1" applyBorder="1"/>
    <xf numFmtId="0" fontId="8" fillId="7" borderId="2" xfId="0" applyFont="1" applyFill="1" applyBorder="1"/>
    <xf numFmtId="0" fontId="8" fillId="7" borderId="3" xfId="0" applyFont="1" applyFill="1" applyBorder="1"/>
    <xf numFmtId="0" fontId="0" fillId="7" borderId="0" xfId="0" applyFill="1"/>
    <xf numFmtId="0" fontId="0" fillId="7" borderId="4" xfId="0" applyFill="1" applyBorder="1"/>
    <xf numFmtId="0" fontId="9" fillId="6" borderId="0" xfId="0" applyFont="1" applyFill="1" applyAlignment="1">
      <alignment wrapText="1"/>
    </xf>
    <xf numFmtId="0" fontId="9" fillId="6" borderId="0" xfId="0" applyFont="1" applyFill="1" applyAlignment="1">
      <alignment horizontal="right" wrapText="1"/>
    </xf>
    <xf numFmtId="0" fontId="9" fillId="6" borderId="0" xfId="0" applyFont="1" applyFill="1" applyAlignment="1">
      <alignment horizontal="center" wrapText="1"/>
    </xf>
    <xf numFmtId="0" fontId="9" fillId="6" borderId="4" xfId="0" applyFont="1" applyFill="1" applyBorder="1" applyAlignment="1">
      <alignment wrapText="1"/>
    </xf>
    <xf numFmtId="0" fontId="8" fillId="6" borderId="0" xfId="0" applyFont="1" applyFill="1" applyAlignment="1">
      <alignment wrapText="1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9" fillId="6" borderId="4" xfId="0" applyFont="1" applyFill="1" applyBorder="1"/>
    <xf numFmtId="0" fontId="11" fillId="6" borderId="0" xfId="0" applyFont="1" applyFill="1"/>
    <xf numFmtId="0" fontId="8" fillId="6" borderId="0" xfId="0" applyFont="1" applyFill="1"/>
    <xf numFmtId="165" fontId="9" fillId="6" borderId="0" xfId="0" applyNumberFormat="1" applyFont="1" applyFill="1"/>
    <xf numFmtId="0" fontId="12" fillId="6" borderId="0" xfId="0" applyFont="1" applyFill="1" applyAlignment="1">
      <alignment wrapText="1"/>
    </xf>
    <xf numFmtId="0" fontId="9" fillId="6" borderId="0" xfId="0" applyFont="1" applyFill="1" applyAlignment="1">
      <alignment horizontal="right"/>
    </xf>
    <xf numFmtId="0" fontId="9" fillId="6" borderId="5" xfId="0" applyFont="1" applyFill="1" applyBorder="1" applyAlignment="1">
      <alignment wrapText="1"/>
    </xf>
    <xf numFmtId="0" fontId="8" fillId="6" borderId="5" xfId="0" applyFont="1" applyFill="1" applyBorder="1"/>
    <xf numFmtId="0" fontId="9" fillId="6" borderId="5" xfId="0" applyFont="1" applyFill="1" applyBorder="1"/>
    <xf numFmtId="165" fontId="13" fillId="6" borderId="5" xfId="0" applyNumberFormat="1" applyFont="1" applyFill="1" applyBorder="1"/>
    <xf numFmtId="0" fontId="9" fillId="6" borderId="5" xfId="0" applyFont="1" applyFill="1" applyBorder="1" applyAlignment="1">
      <alignment horizontal="center"/>
    </xf>
    <xf numFmtId="0" fontId="9" fillId="6" borderId="6" xfId="0" applyFont="1" applyFill="1" applyBorder="1"/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7" borderId="3" xfId="0" applyFont="1" applyFill="1" applyBorder="1" applyAlignment="1">
      <alignment wrapText="1"/>
    </xf>
    <xf numFmtId="0" fontId="4" fillId="6" borderId="4" xfId="0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5" fillId="6" borderId="0" xfId="0" applyFont="1" applyFill="1"/>
    <xf numFmtId="0" fontId="8" fillId="6" borderId="0" xfId="0" applyFont="1" applyFill="1" applyAlignment="1">
      <alignment horizontal="right" wrapText="1"/>
    </xf>
    <xf numFmtId="0" fontId="4" fillId="9" borderId="0" xfId="0" applyFont="1" applyFill="1" applyAlignment="1">
      <alignment horizontal="left"/>
    </xf>
    <xf numFmtId="0" fontId="4" fillId="9" borderId="0" xfId="0" applyFont="1" applyFill="1"/>
    <xf numFmtId="0" fontId="7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4" fillId="9" borderId="19" xfId="0" applyFont="1" applyFill="1" applyBorder="1"/>
    <xf numFmtId="0" fontId="4" fillId="9" borderId="20" xfId="0" applyFont="1" applyFill="1" applyBorder="1"/>
    <xf numFmtId="165" fontId="9" fillId="12" borderId="0" xfId="0" applyNumberFormat="1" applyFont="1" applyFill="1"/>
    <xf numFmtId="165" fontId="13" fillId="12" borderId="0" xfId="0" applyNumberFormat="1" applyFont="1" applyFill="1"/>
    <xf numFmtId="166" fontId="13" fillId="12" borderId="5" xfId="0" applyNumberFormat="1" applyFont="1" applyFill="1" applyBorder="1"/>
    <xf numFmtId="0" fontId="5" fillId="6" borderId="0" xfId="0" applyFont="1" applyFill="1" applyAlignment="1">
      <alignment horizontal="center"/>
    </xf>
    <xf numFmtId="2" fontId="13" fillId="6" borderId="5" xfId="0" applyNumberFormat="1" applyFont="1" applyFill="1" applyBorder="1" applyAlignment="1">
      <alignment horizontal="center"/>
    </xf>
    <xf numFmtId="165" fontId="13" fillId="6" borderId="5" xfId="0" applyNumberFormat="1" applyFont="1" applyFill="1" applyBorder="1" applyAlignment="1">
      <alignment horizontal="center"/>
    </xf>
    <xf numFmtId="2" fontId="13" fillId="12" borderId="0" xfId="0" applyNumberFormat="1" applyFont="1" applyFill="1"/>
    <xf numFmtId="2" fontId="9" fillId="12" borderId="0" xfId="0" applyNumberFormat="1" applyFont="1" applyFill="1"/>
    <xf numFmtId="167" fontId="14" fillId="8" borderId="0" xfId="0" applyNumberFormat="1" applyFont="1" applyFill="1" applyProtection="1">
      <protection locked="0"/>
    </xf>
    <xf numFmtId="167" fontId="8" fillId="12" borderId="0" xfId="0" applyNumberFormat="1" applyFont="1" applyFill="1"/>
    <xf numFmtId="167" fontId="9" fillId="5" borderId="0" xfId="0" applyNumberFormat="1" applyFont="1" applyFill="1" applyAlignment="1">
      <alignment horizontal="center" wrapText="1"/>
    </xf>
    <xf numFmtId="167" fontId="9" fillId="13" borderId="0" xfId="0" applyNumberFormat="1" applyFont="1" applyFill="1" applyAlignment="1">
      <alignment horizontal="center" wrapText="1"/>
    </xf>
    <xf numFmtId="2" fontId="9" fillId="5" borderId="0" xfId="0" applyNumberFormat="1" applyFont="1" applyFill="1" applyAlignment="1">
      <alignment horizontal="center" wrapText="1"/>
    </xf>
    <xf numFmtId="2" fontId="9" fillId="13" borderId="0" xfId="0" applyNumberFormat="1" applyFont="1" applyFill="1" applyAlignment="1">
      <alignment horizontal="center" wrapText="1"/>
    </xf>
    <xf numFmtId="2" fontId="8" fillId="12" borderId="0" xfId="0" applyNumberFormat="1" applyFont="1" applyFill="1"/>
    <xf numFmtId="2" fontId="13" fillId="6" borderId="5" xfId="0" applyNumberFormat="1" applyFont="1" applyFill="1" applyBorder="1"/>
    <xf numFmtId="167" fontId="20" fillId="8" borderId="28" xfId="0" applyNumberFormat="1" applyFont="1" applyFill="1" applyBorder="1" applyAlignment="1" applyProtection="1">
      <alignment vertical="top"/>
      <protection locked="0"/>
    </xf>
    <xf numFmtId="2" fontId="20" fillId="11" borderId="0" xfId="0" applyNumberFormat="1" applyFont="1" applyFill="1" applyProtection="1">
      <protection locked="0"/>
    </xf>
    <xf numFmtId="167" fontId="20" fillId="11" borderId="0" xfId="0" applyNumberFormat="1" applyFont="1" applyFill="1" applyProtection="1">
      <protection locked="0"/>
    </xf>
    <xf numFmtId="2" fontId="20" fillId="15" borderId="0" xfId="0" applyNumberFormat="1" applyFont="1" applyFill="1" applyProtection="1">
      <protection locked="0"/>
    </xf>
    <xf numFmtId="167" fontId="20" fillId="15" borderId="0" xfId="0" applyNumberFormat="1" applyFont="1" applyFill="1" applyProtection="1">
      <protection locked="0"/>
    </xf>
    <xf numFmtId="44" fontId="20" fillId="17" borderId="11" xfId="0" applyNumberFormat="1" applyFont="1" applyFill="1" applyBorder="1" applyProtection="1">
      <protection locked="0"/>
    </xf>
    <xf numFmtId="164" fontId="17" fillId="10" borderId="25" xfId="0" applyNumberFormat="1" applyFont="1" applyFill="1" applyBorder="1" applyProtection="1">
      <protection locked="0"/>
    </xf>
    <xf numFmtId="164" fontId="17" fillId="10" borderId="11" xfId="0" applyNumberFormat="1" applyFont="1" applyFill="1" applyBorder="1" applyProtection="1">
      <protection locked="0"/>
    </xf>
    <xf numFmtId="167" fontId="20" fillId="17" borderId="0" xfId="0" applyNumberFormat="1" applyFont="1" applyFill="1" applyProtection="1">
      <protection locked="0"/>
    </xf>
    <xf numFmtId="2" fontId="17" fillId="5" borderId="28" xfId="0" applyNumberFormat="1" applyFont="1" applyFill="1" applyBorder="1" applyAlignment="1" applyProtection="1">
      <alignment horizontal="right" vertical="center" wrapText="1"/>
      <protection locked="0"/>
    </xf>
    <xf numFmtId="2" fontId="17" fillId="13" borderId="28" xfId="0" applyNumberFormat="1" applyFont="1" applyFill="1" applyBorder="1" applyAlignment="1" applyProtection="1">
      <alignment horizontal="right" vertical="center" wrapText="1"/>
      <protection locked="0"/>
    </xf>
    <xf numFmtId="2" fontId="17" fillId="16" borderId="28" xfId="0" applyNumberFormat="1" applyFont="1" applyFill="1" applyBorder="1" applyAlignment="1" applyProtection="1">
      <alignment horizontal="right" vertical="center" wrapText="1"/>
      <protection locked="0"/>
    </xf>
    <xf numFmtId="167" fontId="17" fillId="5" borderId="28" xfId="0" applyNumberFormat="1" applyFont="1" applyFill="1" applyBorder="1" applyAlignment="1" applyProtection="1">
      <alignment horizontal="right" vertical="center" wrapText="1"/>
      <protection locked="0"/>
    </xf>
    <xf numFmtId="167" fontId="17" fillId="13" borderId="28" xfId="0" applyNumberFormat="1" applyFont="1" applyFill="1" applyBorder="1" applyAlignment="1" applyProtection="1">
      <alignment horizontal="right" vertical="center" wrapText="1"/>
      <protection locked="0"/>
    </xf>
    <xf numFmtId="167" fontId="17" fillId="16" borderId="28" xfId="0" applyNumberFormat="1" applyFont="1" applyFill="1" applyBorder="1" applyAlignment="1" applyProtection="1">
      <alignment horizontal="right" vertical="center" wrapText="1"/>
      <protection locked="0"/>
    </xf>
    <xf numFmtId="2" fontId="17" fillId="23" borderId="28" xfId="0" applyNumberFormat="1" applyFont="1" applyFill="1" applyBorder="1" applyAlignment="1" applyProtection="1">
      <alignment horizontal="right" vertical="center" wrapText="1"/>
      <protection locked="0"/>
    </xf>
    <xf numFmtId="167" fontId="17" fillId="23" borderId="28" xfId="0" applyNumberFormat="1" applyFont="1" applyFill="1" applyBorder="1" applyAlignment="1" applyProtection="1">
      <alignment horizontal="right" vertical="center" wrapText="1"/>
      <protection locked="0"/>
    </xf>
    <xf numFmtId="44" fontId="14" fillId="8" borderId="19" xfId="0" applyNumberFormat="1" applyFont="1" applyFill="1" applyBorder="1" applyProtection="1">
      <protection locked="0"/>
    </xf>
    <xf numFmtId="4" fontId="14" fillId="8" borderId="0" xfId="0" applyNumberFormat="1" applyFont="1" applyFill="1" applyProtection="1">
      <protection locked="0"/>
    </xf>
    <xf numFmtId="0" fontId="17" fillId="0" borderId="0" xfId="0" applyFont="1"/>
    <xf numFmtId="0" fontId="18" fillId="9" borderId="46" xfId="0" applyFont="1" applyFill="1" applyBorder="1" applyAlignment="1">
      <alignment horizontal="left"/>
    </xf>
    <xf numFmtId="0" fontId="18" fillId="9" borderId="0" xfId="0" applyFont="1" applyFill="1" applyAlignment="1">
      <alignment horizontal="left"/>
    </xf>
    <xf numFmtId="0" fontId="18" fillId="9" borderId="11" xfId="0" applyFont="1" applyFill="1" applyBorder="1" applyAlignment="1">
      <alignment horizontal="left"/>
    </xf>
    <xf numFmtId="0" fontId="21" fillId="9" borderId="10" xfId="0" applyFont="1" applyFill="1" applyBorder="1" applyAlignment="1">
      <alignment wrapText="1"/>
    </xf>
    <xf numFmtId="0" fontId="21" fillId="9" borderId="2" xfId="0" applyFont="1" applyFill="1" applyBorder="1" applyAlignment="1">
      <alignment wrapText="1"/>
    </xf>
    <xf numFmtId="0" fontId="16" fillId="9" borderId="25" xfId="0" applyFont="1" applyFill="1" applyBorder="1" applyAlignment="1">
      <alignment wrapText="1"/>
    </xf>
    <xf numFmtId="0" fontId="17" fillId="0" borderId="0" xfId="0" applyFont="1" applyAlignment="1">
      <alignment wrapText="1"/>
    </xf>
    <xf numFmtId="0" fontId="21" fillId="0" borderId="10" xfId="0" applyFont="1" applyBorder="1" applyAlignment="1">
      <alignment wrapText="1"/>
    </xf>
    <xf numFmtId="0" fontId="20" fillId="0" borderId="0" xfId="0" applyFont="1"/>
    <xf numFmtId="44" fontId="17" fillId="0" borderId="0" xfId="0" applyNumberFormat="1" applyFont="1"/>
    <xf numFmtId="0" fontId="20" fillId="0" borderId="10" xfId="0" applyFont="1" applyBorder="1"/>
    <xf numFmtId="0" fontId="23" fillId="0" borderId="10" xfId="0" applyFont="1" applyBorder="1"/>
    <xf numFmtId="0" fontId="23" fillId="0" borderId="0" xfId="0" applyFont="1"/>
    <xf numFmtId="44" fontId="21" fillId="19" borderId="11" xfId="0" applyNumberFormat="1" applyFont="1" applyFill="1" applyBorder="1"/>
    <xf numFmtId="2" fontId="20" fillId="0" borderId="0" xfId="0" applyNumberFormat="1" applyFont="1"/>
    <xf numFmtId="164" fontId="20" fillId="0" borderId="0" xfId="0" applyNumberFormat="1" applyFont="1"/>
    <xf numFmtId="164" fontId="17" fillId="0" borderId="11" xfId="0" applyNumberFormat="1" applyFont="1" applyBorder="1"/>
    <xf numFmtId="0" fontId="21" fillId="9" borderId="10" xfId="0" applyFont="1" applyFill="1" applyBorder="1"/>
    <xf numFmtId="0" fontId="20" fillId="9" borderId="0" xfId="0" applyFont="1" applyFill="1"/>
    <xf numFmtId="2" fontId="20" fillId="9" borderId="0" xfId="0" applyNumberFormat="1" applyFont="1" applyFill="1"/>
    <xf numFmtId="164" fontId="20" fillId="9" borderId="0" xfId="0" applyNumberFormat="1" applyFont="1" applyFill="1"/>
    <xf numFmtId="164" fontId="17" fillId="9" borderId="11" xfId="0" applyNumberFormat="1" applyFont="1" applyFill="1" applyBorder="1"/>
    <xf numFmtId="0" fontId="21" fillId="0" borderId="10" xfId="0" applyFont="1" applyBorder="1"/>
    <xf numFmtId="2" fontId="20" fillId="14" borderId="0" xfId="0" applyNumberFormat="1" applyFont="1" applyFill="1"/>
    <xf numFmtId="2" fontId="20" fillId="11" borderId="0" xfId="0" applyNumberFormat="1" applyFont="1" applyFill="1"/>
    <xf numFmtId="164" fontId="17" fillId="14" borderId="11" xfId="0" applyNumberFormat="1" applyFont="1" applyFill="1" applyBorder="1"/>
    <xf numFmtId="0" fontId="23" fillId="0" borderId="49" xfId="0" applyFont="1" applyBorder="1"/>
    <xf numFmtId="0" fontId="23" fillId="0" borderId="16" xfId="0" applyFont="1" applyBorder="1"/>
    <xf numFmtId="164" fontId="19" fillId="14" borderId="50" xfId="0" applyNumberFormat="1" applyFont="1" applyFill="1" applyBorder="1"/>
    <xf numFmtId="0" fontId="23" fillId="9" borderId="10" xfId="0" applyFont="1" applyFill="1" applyBorder="1"/>
    <xf numFmtId="0" fontId="23" fillId="9" borderId="17" xfId="0" applyFont="1" applyFill="1" applyBorder="1"/>
    <xf numFmtId="2" fontId="23" fillId="9" borderId="17" xfId="0" applyNumberFormat="1" applyFont="1" applyFill="1" applyBorder="1"/>
    <xf numFmtId="164" fontId="23" fillId="9" borderId="17" xfId="0" applyNumberFormat="1" applyFont="1" applyFill="1" applyBorder="1"/>
    <xf numFmtId="164" fontId="18" fillId="9" borderId="48" xfId="0" applyNumberFormat="1" applyFont="1" applyFill="1" applyBorder="1"/>
    <xf numFmtId="2" fontId="20" fillId="15" borderId="0" xfId="0" applyNumberFormat="1" applyFont="1" applyFill="1"/>
    <xf numFmtId="0" fontId="23" fillId="9" borderId="0" xfId="0" applyFont="1" applyFill="1"/>
    <xf numFmtId="0" fontId="20" fillId="9" borderId="0" xfId="0" applyFont="1" applyFill="1" applyAlignment="1">
      <alignment horizontal="left"/>
    </xf>
    <xf numFmtId="0" fontId="20" fillId="9" borderId="11" xfId="0" applyFont="1" applyFill="1" applyBorder="1" applyAlignment="1">
      <alignment horizontal="left"/>
    </xf>
    <xf numFmtId="0" fontId="18" fillId="0" borderId="46" xfId="0" applyFont="1" applyBorder="1"/>
    <xf numFmtId="0" fontId="18" fillId="0" borderId="5" xfId="0" applyFont="1" applyBorder="1"/>
    <xf numFmtId="0" fontId="23" fillId="0" borderId="5" xfId="0" applyFont="1" applyBorder="1"/>
    <xf numFmtId="44" fontId="25" fillId="19" borderId="11" xfId="0" applyNumberFormat="1" applyFont="1" applyFill="1" applyBorder="1"/>
    <xf numFmtId="0" fontId="17" fillId="0" borderId="24" xfId="0" applyFont="1" applyBorder="1"/>
    <xf numFmtId="0" fontId="17" fillId="0" borderId="2" xfId="0" applyFont="1" applyBorder="1"/>
    <xf numFmtId="11" fontId="17" fillId="0" borderId="10" xfId="0" applyNumberFormat="1" applyFont="1" applyBorder="1"/>
    <xf numFmtId="0" fontId="17" fillId="0" borderId="10" xfId="0" applyFont="1" applyBorder="1"/>
    <xf numFmtId="164" fontId="17" fillId="12" borderId="11" xfId="0" applyNumberFormat="1" applyFont="1" applyFill="1" applyBorder="1"/>
    <xf numFmtId="0" fontId="19" fillId="0" borderId="10" xfId="0" applyFont="1" applyBorder="1"/>
    <xf numFmtId="164" fontId="19" fillId="12" borderId="11" xfId="0" applyNumberFormat="1" applyFont="1" applyFill="1" applyBorder="1"/>
    <xf numFmtId="0" fontId="17" fillId="0" borderId="5" xfId="0" applyFont="1" applyBorder="1"/>
    <xf numFmtId="164" fontId="19" fillId="0" borderId="51" xfId="0" applyNumberFormat="1" applyFont="1" applyBorder="1"/>
    <xf numFmtId="2" fontId="20" fillId="8" borderId="10" xfId="0" applyNumberFormat="1" applyFont="1" applyFill="1" applyBorder="1"/>
    <xf numFmtId="2" fontId="20" fillId="8" borderId="0" xfId="0" applyNumberFormat="1" applyFont="1" applyFill="1"/>
    <xf numFmtId="2" fontId="20" fillId="11" borderId="10" xfId="0" applyNumberFormat="1" applyFont="1" applyFill="1" applyBorder="1"/>
    <xf numFmtId="0" fontId="17" fillId="0" borderId="11" xfId="0" applyFont="1" applyBorder="1"/>
    <xf numFmtId="2" fontId="20" fillId="15" borderId="10" xfId="0" applyNumberFormat="1" applyFont="1" applyFill="1" applyBorder="1"/>
    <xf numFmtId="2" fontId="20" fillId="17" borderId="10" xfId="0" applyNumberFormat="1" applyFont="1" applyFill="1" applyBorder="1"/>
    <xf numFmtId="2" fontId="20" fillId="17" borderId="0" xfId="0" applyNumberFormat="1" applyFont="1" applyFill="1"/>
    <xf numFmtId="2" fontId="20" fillId="14" borderId="10" xfId="0" applyNumberFormat="1" applyFont="1" applyFill="1" applyBorder="1"/>
    <xf numFmtId="0" fontId="17" fillId="0" borderId="12" xfId="0" applyFont="1" applyBorder="1"/>
    <xf numFmtId="0" fontId="17" fillId="0" borderId="7" xfId="0" applyFont="1" applyBorder="1"/>
    <xf numFmtId="0" fontId="17" fillId="0" borderId="13" xfId="0" applyFont="1" applyBorder="1"/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indent="1"/>
    </xf>
    <xf numFmtId="0" fontId="17" fillId="0" borderId="0" xfId="0" applyFont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wrapText="1"/>
      <protection hidden="1"/>
    </xf>
    <xf numFmtId="44" fontId="17" fillId="0" borderId="0" xfId="0" applyNumberFormat="1" applyFont="1" applyProtection="1">
      <protection hidden="1"/>
    </xf>
    <xf numFmtId="44" fontId="16" fillId="0" borderId="0" xfId="0" applyNumberFormat="1" applyFont="1" applyProtection="1">
      <protection hidden="1"/>
    </xf>
    <xf numFmtId="0" fontId="16" fillId="4" borderId="21" xfId="0" applyFont="1" applyFill="1" applyBorder="1" applyAlignment="1">
      <alignment horizontal="left" vertical="top"/>
    </xf>
    <xf numFmtId="0" fontId="16" fillId="4" borderId="22" xfId="0" applyFont="1" applyFill="1" applyBorder="1" applyAlignment="1">
      <alignment horizontal="left" vertical="top"/>
    </xf>
    <xf numFmtId="0" fontId="16" fillId="4" borderId="23" xfId="0" applyFont="1" applyFill="1" applyBorder="1" applyAlignment="1">
      <alignment horizontal="left" vertical="top"/>
    </xf>
    <xf numFmtId="0" fontId="17" fillId="0" borderId="0" xfId="0" applyFont="1" applyAlignment="1">
      <alignment vertical="top"/>
    </xf>
    <xf numFmtId="0" fontId="18" fillId="9" borderId="10" xfId="0" applyFont="1" applyFill="1" applyBorder="1" applyAlignment="1">
      <alignment horizontal="left" vertical="top"/>
    </xf>
    <xf numFmtId="0" fontId="18" fillId="9" borderId="0" xfId="0" applyFont="1" applyFill="1" applyAlignment="1">
      <alignment horizontal="left" vertical="top"/>
    </xf>
    <xf numFmtId="0" fontId="19" fillId="9" borderId="11" xfId="0" applyFont="1" applyFill="1" applyBorder="1" applyAlignment="1">
      <alignment vertical="top"/>
    </xf>
    <xf numFmtId="0" fontId="19" fillId="9" borderId="0" xfId="0" applyFont="1" applyFill="1" applyAlignment="1">
      <alignment horizontal="left" vertical="top"/>
    </xf>
    <xf numFmtId="0" fontId="16" fillId="7" borderId="11" xfId="0" applyFont="1" applyFill="1" applyBorder="1" applyAlignment="1">
      <alignment vertical="top"/>
    </xf>
    <xf numFmtId="0" fontId="18" fillId="9" borderId="11" xfId="0" applyFont="1" applyFill="1" applyBorder="1" applyAlignment="1">
      <alignment vertical="top"/>
    </xf>
    <xf numFmtId="0" fontId="18" fillId="0" borderId="0" xfId="0" applyFont="1" applyAlignment="1">
      <alignment horizontal="left" vertical="top"/>
    </xf>
    <xf numFmtId="0" fontId="16" fillId="7" borderId="24" xfId="0" applyFont="1" applyFill="1" applyBorder="1" applyAlignment="1">
      <alignment vertical="top" wrapText="1"/>
    </xf>
    <xf numFmtId="0" fontId="19" fillId="7" borderId="2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25" xfId="0" applyFont="1" applyFill="1" applyBorder="1" applyAlignment="1">
      <alignment vertical="top"/>
    </xf>
    <xf numFmtId="0" fontId="17" fillId="7" borderId="0" xfId="0" applyFont="1" applyFill="1" applyAlignment="1">
      <alignment vertical="top"/>
    </xf>
    <xf numFmtId="0" fontId="17" fillId="7" borderId="11" xfId="0" applyFont="1" applyFill="1" applyBorder="1" applyAlignment="1">
      <alignment vertical="top"/>
    </xf>
    <xf numFmtId="0" fontId="17" fillId="6" borderId="10" xfId="0" applyFont="1" applyFill="1" applyBorder="1" applyAlignment="1">
      <alignment vertical="top" wrapText="1"/>
    </xf>
    <xf numFmtId="0" fontId="17" fillId="6" borderId="0" xfId="0" applyFont="1" applyFill="1" applyAlignment="1">
      <alignment horizontal="right" vertical="top" wrapText="1"/>
    </xf>
    <xf numFmtId="0" fontId="17" fillId="6" borderId="11" xfId="0" applyFont="1" applyFill="1" applyBorder="1" applyAlignment="1">
      <alignment horizontal="center" vertical="top" wrapText="1"/>
    </xf>
    <xf numFmtId="0" fontId="16" fillId="6" borderId="27" xfId="0" applyFont="1" applyFill="1" applyBorder="1" applyAlignment="1">
      <alignment vertical="top" wrapText="1"/>
    </xf>
    <xf numFmtId="0" fontId="17" fillId="6" borderId="28" xfId="0" applyFont="1" applyFill="1" applyBorder="1" applyAlignment="1">
      <alignment vertical="top" wrapText="1"/>
    </xf>
    <xf numFmtId="0" fontId="17" fillId="6" borderId="11" xfId="0" applyFont="1" applyFill="1" applyBorder="1" applyAlignment="1">
      <alignment vertical="top" wrapText="1"/>
    </xf>
    <xf numFmtId="0" fontId="20" fillId="21" borderId="27" xfId="0" applyFont="1" applyFill="1" applyBorder="1" applyAlignment="1">
      <alignment horizontal="left" vertical="top"/>
    </xf>
    <xf numFmtId="4" fontId="17" fillId="12" borderId="28" xfId="0" applyNumberFormat="1" applyFont="1" applyFill="1" applyBorder="1" applyAlignment="1">
      <alignment vertical="top"/>
    </xf>
    <xf numFmtId="44" fontId="17" fillId="12" borderId="28" xfId="0" applyNumberFormat="1" applyFont="1" applyFill="1" applyBorder="1" applyAlignment="1">
      <alignment vertical="top"/>
    </xf>
    <xf numFmtId="0" fontId="17" fillId="6" borderId="11" xfId="0" applyFont="1" applyFill="1" applyBorder="1" applyAlignment="1">
      <alignment horizontal="center" vertical="top"/>
    </xf>
    <xf numFmtId="0" fontId="20" fillId="15" borderId="27" xfId="0" applyFont="1" applyFill="1" applyBorder="1" applyAlignment="1">
      <alignment horizontal="left" vertical="top"/>
    </xf>
    <xf numFmtId="0" fontId="21" fillId="0" borderId="27" xfId="0" applyFont="1" applyBorder="1" applyAlignment="1">
      <alignment horizontal="right" vertical="top"/>
    </xf>
    <xf numFmtId="4" fontId="16" fillId="12" borderId="28" xfId="0" applyNumberFormat="1" applyFont="1" applyFill="1" applyBorder="1" applyAlignment="1">
      <alignment vertical="top"/>
    </xf>
    <xf numFmtId="2" fontId="16" fillId="0" borderId="30" xfId="0" applyNumberFormat="1" applyFont="1" applyBorder="1" applyAlignment="1">
      <alignment vertical="top"/>
    </xf>
    <xf numFmtId="44" fontId="16" fillId="12" borderId="28" xfId="0" applyNumberFormat="1" applyFont="1" applyFill="1" applyBorder="1" applyAlignment="1">
      <alignment vertical="top"/>
    </xf>
    <xf numFmtId="0" fontId="17" fillId="6" borderId="0" xfId="0" applyFont="1" applyFill="1" applyAlignment="1">
      <alignment horizontal="left" vertical="top"/>
    </xf>
    <xf numFmtId="165" fontId="17" fillId="0" borderId="0" xfId="0" applyNumberFormat="1" applyFont="1" applyAlignment="1">
      <alignment horizontal="center" vertical="top"/>
    </xf>
    <xf numFmtId="165" fontId="17" fillId="0" borderId="11" xfId="0" applyNumberFormat="1" applyFont="1" applyBorder="1" applyAlignment="1">
      <alignment horizontal="center" vertical="top"/>
    </xf>
    <xf numFmtId="0" fontId="16" fillId="6" borderId="10" xfId="0" applyFont="1" applyFill="1" applyBorder="1" applyAlignment="1">
      <alignment vertical="top" wrapText="1"/>
    </xf>
    <xf numFmtId="168" fontId="16" fillId="12" borderId="0" xfId="0" applyNumberFormat="1" applyFont="1" applyFill="1" applyAlignment="1">
      <alignment horizontal="right" vertical="top"/>
    </xf>
    <xf numFmtId="44" fontId="16" fillId="12" borderId="0" xfId="0" applyNumberFormat="1" applyFont="1" applyFill="1" applyAlignment="1">
      <alignment horizontal="left" vertical="top"/>
    </xf>
    <xf numFmtId="0" fontId="17" fillId="6" borderId="0" xfId="0" applyFont="1" applyFill="1" applyAlignment="1">
      <alignment vertical="top"/>
    </xf>
    <xf numFmtId="0" fontId="17" fillId="6" borderId="11" xfId="0" applyFont="1" applyFill="1" applyBorder="1" applyAlignment="1">
      <alignment vertical="top"/>
    </xf>
    <xf numFmtId="44" fontId="16" fillId="0" borderId="0" xfId="0" applyNumberFormat="1" applyFont="1" applyAlignment="1">
      <alignment horizontal="left" vertical="top"/>
    </xf>
    <xf numFmtId="0" fontId="17" fillId="6" borderId="27" xfId="0" applyFont="1" applyFill="1" applyBorder="1" applyAlignment="1">
      <alignment horizontal="right" vertical="top" wrapText="1"/>
    </xf>
    <xf numFmtId="0" fontId="17" fillId="0" borderId="11" xfId="0" applyFont="1" applyBorder="1" applyAlignment="1">
      <alignment vertical="top"/>
    </xf>
    <xf numFmtId="44" fontId="17" fillId="12" borderId="29" xfId="0" applyNumberFormat="1" applyFont="1" applyFill="1" applyBorder="1" applyAlignment="1">
      <alignment vertical="top"/>
    </xf>
    <xf numFmtId="0" fontId="16" fillId="6" borderId="27" xfId="0" applyFont="1" applyFill="1" applyBorder="1" applyAlignment="1">
      <alignment horizontal="right" vertical="top" wrapText="1"/>
    </xf>
    <xf numFmtId="167" fontId="16" fillId="12" borderId="29" xfId="0" applyNumberFormat="1" applyFont="1" applyFill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6" borderId="11" xfId="0" applyFont="1" applyFill="1" applyBorder="1" applyAlignment="1">
      <alignment horizontal="right" vertical="top"/>
    </xf>
    <xf numFmtId="166" fontId="22" fillId="0" borderId="11" xfId="0" applyNumberFormat="1" applyFont="1" applyBorder="1" applyAlignment="1">
      <alignment vertical="top"/>
    </xf>
    <xf numFmtId="0" fontId="16" fillId="0" borderId="0" xfId="0" applyFont="1" applyAlignment="1">
      <alignment vertical="top"/>
    </xf>
    <xf numFmtId="0" fontId="17" fillId="0" borderId="11" xfId="0" applyFont="1" applyBorder="1" applyAlignment="1">
      <alignment horizontal="center" vertical="top"/>
    </xf>
    <xf numFmtId="0" fontId="16" fillId="7" borderId="2" xfId="0" applyFont="1" applyFill="1" applyBorder="1" applyAlignment="1">
      <alignment vertical="top" wrapText="1"/>
    </xf>
    <xf numFmtId="0" fontId="16" fillId="7" borderId="25" xfId="0" applyFont="1" applyFill="1" applyBorder="1" applyAlignment="1">
      <alignment vertical="top" wrapText="1"/>
    </xf>
    <xf numFmtId="0" fontId="18" fillId="6" borderId="11" xfId="0" applyFont="1" applyFill="1" applyBorder="1" applyAlignment="1">
      <alignment horizontal="left" vertical="top"/>
    </xf>
    <xf numFmtId="0" fontId="18" fillId="6" borderId="10" xfId="0" applyFont="1" applyFill="1" applyBorder="1" applyAlignment="1">
      <alignment horizontal="left" vertical="top"/>
    </xf>
    <xf numFmtId="0" fontId="18" fillId="6" borderId="0" xfId="0" applyFont="1" applyFill="1" applyAlignment="1">
      <alignment horizontal="left" vertical="top"/>
    </xf>
    <xf numFmtId="0" fontId="16" fillId="6" borderId="27" xfId="0" applyFont="1" applyFill="1" applyBorder="1" applyAlignment="1">
      <alignment vertical="top"/>
    </xf>
    <xf numFmtId="0" fontId="18" fillId="6" borderId="29" xfId="0" applyFont="1" applyFill="1" applyBorder="1" applyAlignment="1">
      <alignment horizontal="left" vertical="top"/>
    </xf>
    <xf numFmtId="0" fontId="17" fillId="0" borderId="33" xfId="0" applyFont="1" applyBorder="1" applyAlignment="1">
      <alignment vertical="top"/>
    </xf>
    <xf numFmtId="0" fontId="16" fillId="6" borderId="28" xfId="0" applyFont="1" applyFill="1" applyBorder="1" applyAlignment="1">
      <alignment horizontal="center" vertical="top"/>
    </xf>
    <xf numFmtId="0" fontId="16" fillId="6" borderId="28" xfId="0" applyFont="1" applyFill="1" applyBorder="1" applyAlignment="1">
      <alignment horizontal="center" vertical="top" wrapText="1"/>
    </xf>
    <xf numFmtId="0" fontId="16" fillId="6" borderId="40" xfId="0" applyFont="1" applyFill="1" applyBorder="1" applyAlignment="1">
      <alignment horizontal="center" vertical="top" wrapText="1"/>
    </xf>
    <xf numFmtId="0" fontId="17" fillId="6" borderId="27" xfId="0" applyFont="1" applyFill="1" applyBorder="1" applyAlignment="1">
      <alignment vertical="top" wrapText="1"/>
    </xf>
    <xf numFmtId="0" fontId="17" fillId="0" borderId="41" xfId="0" applyFont="1" applyBorder="1" applyAlignment="1">
      <alignment vertical="top" wrapText="1"/>
    </xf>
    <xf numFmtId="0" fontId="17" fillId="0" borderId="32" xfId="0" applyFont="1" applyBorder="1" applyAlignment="1">
      <alignment vertical="top"/>
    </xf>
    <xf numFmtId="2" fontId="17" fillId="0" borderId="32" xfId="0" applyNumberFormat="1" applyFont="1" applyBorder="1" applyAlignment="1">
      <alignment horizontal="right" vertical="center" wrapText="1"/>
    </xf>
    <xf numFmtId="167" fontId="17" fillId="0" borderId="32" xfId="0" applyNumberFormat="1" applyFont="1" applyBorder="1" applyAlignment="1">
      <alignment horizontal="right" vertical="center" wrapText="1"/>
    </xf>
    <xf numFmtId="7" fontId="18" fillId="0" borderId="42" xfId="0" applyNumberFormat="1" applyFont="1" applyBorder="1" applyAlignment="1">
      <alignment horizontal="left" vertical="top"/>
    </xf>
    <xf numFmtId="7" fontId="17" fillId="0" borderId="42" xfId="0" applyNumberFormat="1" applyFont="1" applyBorder="1" applyAlignment="1">
      <alignment horizontal="center" vertical="top"/>
    </xf>
    <xf numFmtId="2" fontId="17" fillId="0" borderId="32" xfId="0" applyNumberFormat="1" applyFont="1" applyBorder="1" applyAlignment="1">
      <alignment horizontal="right" vertical="top" wrapText="1"/>
    </xf>
    <xf numFmtId="167" fontId="17" fillId="0" borderId="32" xfId="0" applyNumberFormat="1" applyFont="1" applyBorder="1" applyAlignment="1">
      <alignment horizontal="right" vertical="top" wrapText="1"/>
    </xf>
    <xf numFmtId="0" fontId="17" fillId="0" borderId="42" xfId="0" applyFont="1" applyBorder="1" applyAlignment="1">
      <alignment horizontal="center" vertical="top"/>
    </xf>
    <xf numFmtId="0" fontId="17" fillId="6" borderId="29" xfId="0" applyFont="1" applyFill="1" applyBorder="1" applyAlignment="1">
      <alignment vertical="top"/>
    </xf>
    <xf numFmtId="2" fontId="16" fillId="18" borderId="28" xfId="0" applyNumberFormat="1" applyFont="1" applyFill="1" applyBorder="1" applyAlignment="1">
      <alignment horizontal="right" vertical="top"/>
    </xf>
    <xf numFmtId="165" fontId="16" fillId="6" borderId="28" xfId="0" applyNumberFormat="1" applyFont="1" applyFill="1" applyBorder="1" applyAlignment="1">
      <alignment horizontal="center" vertical="top"/>
    </xf>
    <xf numFmtId="44" fontId="16" fillId="12" borderId="28" xfId="0" applyNumberFormat="1" applyFont="1" applyFill="1" applyBorder="1" applyAlignment="1">
      <alignment horizontal="right" vertical="top"/>
    </xf>
    <xf numFmtId="0" fontId="17" fillId="6" borderId="40" xfId="0" applyFont="1" applyFill="1" applyBorder="1" applyAlignment="1">
      <alignment horizontal="center" vertical="top"/>
    </xf>
    <xf numFmtId="0" fontId="17" fillId="6" borderId="4" xfId="0" applyFont="1" applyFill="1" applyBorder="1" applyAlignment="1">
      <alignment vertical="top"/>
    </xf>
    <xf numFmtId="0" fontId="17" fillId="6" borderId="0" xfId="0" applyFont="1" applyFill="1" applyAlignment="1">
      <alignment horizontal="center" vertical="top"/>
    </xf>
    <xf numFmtId="165" fontId="17" fillId="18" borderId="0" xfId="0" applyNumberFormat="1" applyFont="1" applyFill="1" applyAlignment="1">
      <alignment vertical="top"/>
    </xf>
    <xf numFmtId="165" fontId="16" fillId="18" borderId="2" xfId="0" applyNumberFormat="1" applyFont="1" applyFill="1" applyBorder="1" applyAlignment="1">
      <alignment vertical="top"/>
    </xf>
    <xf numFmtId="169" fontId="17" fillId="18" borderId="0" xfId="0" applyNumberFormat="1" applyFont="1" applyFill="1" applyAlignment="1">
      <alignment vertical="top"/>
    </xf>
    <xf numFmtId="0" fontId="17" fillId="19" borderId="0" xfId="0" applyFont="1" applyFill="1" applyAlignment="1">
      <alignment horizontal="right" vertical="top"/>
    </xf>
    <xf numFmtId="0" fontId="17" fillId="0" borderId="0" xfId="0" applyFont="1" applyAlignment="1">
      <alignment horizontal="center" vertical="top"/>
    </xf>
    <xf numFmtId="0" fontId="17" fillId="0" borderId="4" xfId="0" applyFont="1" applyBorder="1" applyAlignment="1">
      <alignment vertical="top"/>
    </xf>
    <xf numFmtId="0" fontId="16" fillId="6" borderId="0" xfId="0" applyFont="1" applyFill="1" applyAlignment="1">
      <alignment vertical="top"/>
    </xf>
    <xf numFmtId="44" fontId="16" fillId="20" borderId="5" xfId="0" applyNumberFormat="1" applyFont="1" applyFill="1" applyBorder="1" applyAlignment="1">
      <alignment vertical="top"/>
    </xf>
    <xf numFmtId="4" fontId="16" fillId="18" borderId="28" xfId="0" applyNumberFormat="1" applyFont="1" applyFill="1" applyBorder="1" applyAlignment="1">
      <alignment horizontal="right" vertical="top"/>
    </xf>
    <xf numFmtId="167" fontId="16" fillId="12" borderId="28" xfId="0" applyNumberFormat="1" applyFont="1" applyFill="1" applyBorder="1" applyAlignment="1">
      <alignment horizontal="right" vertical="top"/>
    </xf>
    <xf numFmtId="168" fontId="16" fillId="20" borderId="5" xfId="0" applyNumberFormat="1" applyFont="1" applyFill="1" applyBorder="1" applyAlignment="1">
      <alignment vertical="top"/>
    </xf>
    <xf numFmtId="0" fontId="17" fillId="6" borderId="10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7" fontId="18" fillId="18" borderId="40" xfId="0" applyNumberFormat="1" applyFont="1" applyFill="1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20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vertical="center"/>
    </xf>
    <xf numFmtId="0" fontId="17" fillId="6" borderId="0" xfId="0" applyFont="1" applyFill="1" applyAlignment="1">
      <alignment vertical="top" wrapText="1"/>
    </xf>
    <xf numFmtId="0" fontId="16" fillId="6" borderId="37" xfId="0" applyFont="1" applyFill="1" applyBorder="1" applyAlignment="1">
      <alignment vertical="top" wrapText="1"/>
    </xf>
    <xf numFmtId="0" fontId="17" fillId="0" borderId="38" xfId="0" applyFont="1" applyBorder="1" applyAlignment="1">
      <alignment vertical="top"/>
    </xf>
    <xf numFmtId="0" fontId="17" fillId="0" borderId="39" xfId="0" applyFont="1" applyBorder="1" applyAlignment="1">
      <alignment vertical="top"/>
    </xf>
    <xf numFmtId="0" fontId="18" fillId="6" borderId="3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6" fillId="0" borderId="31" xfId="0" applyFont="1" applyBorder="1" applyAlignment="1">
      <alignment horizontal="center" vertical="center" wrapText="1"/>
    </xf>
    <xf numFmtId="0" fontId="17" fillId="6" borderId="34" xfId="0" applyFont="1" applyFill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17" fillId="0" borderId="14" xfId="0" applyFont="1" applyBorder="1" applyAlignment="1">
      <alignment vertical="top"/>
    </xf>
    <xf numFmtId="0" fontId="17" fillId="0" borderId="15" xfId="0" applyFont="1" applyBorder="1" applyAlignment="1">
      <alignment vertical="top"/>
    </xf>
    <xf numFmtId="0" fontId="17" fillId="7" borderId="10" xfId="0" applyFont="1" applyFill="1" applyBorder="1" applyAlignment="1">
      <alignment vertical="top"/>
    </xf>
    <xf numFmtId="0" fontId="17" fillId="7" borderId="0" xfId="0" applyFont="1" applyFill="1" applyAlignment="1">
      <alignment vertical="top"/>
    </xf>
    <xf numFmtId="0" fontId="18" fillId="6" borderId="26" xfId="0" applyFont="1" applyFill="1" applyBorder="1" applyAlignment="1">
      <alignment horizontal="left" vertical="top"/>
    </xf>
    <xf numFmtId="0" fontId="18" fillId="6" borderId="4" xfId="0" applyFont="1" applyFill="1" applyBorder="1" applyAlignment="1">
      <alignment horizontal="left" vertical="top"/>
    </xf>
    <xf numFmtId="0" fontId="18" fillId="6" borderId="11" xfId="0" applyFont="1" applyFill="1" applyBorder="1" applyAlignment="1">
      <alignment horizontal="left" vertical="top"/>
    </xf>
    <xf numFmtId="0" fontId="18" fillId="9" borderId="1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7" fillId="0" borderId="1" xfId="0" applyFont="1" applyBorder="1" applyAlignment="1">
      <alignment vertical="top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20" fillId="9" borderId="47" xfId="0" applyFont="1" applyFill="1" applyBorder="1" applyAlignment="1">
      <alignment horizontal="center"/>
    </xf>
    <xf numFmtId="0" fontId="20" fillId="9" borderId="17" xfId="0" applyFont="1" applyFill="1" applyBorder="1" applyAlignment="1">
      <alignment horizontal="center"/>
    </xf>
    <xf numFmtId="0" fontId="20" fillId="9" borderId="48" xfId="0" applyFont="1" applyFill="1" applyBorder="1" applyAlignment="1">
      <alignment horizontal="center"/>
    </xf>
    <xf numFmtId="0" fontId="17" fillId="9" borderId="24" xfId="0" applyFont="1" applyFill="1" applyBorder="1" applyAlignment="1">
      <alignment horizontal="center"/>
    </xf>
    <xf numFmtId="0" fontId="17" fillId="9" borderId="2" xfId="0" applyFont="1" applyFill="1" applyBorder="1" applyAlignment="1">
      <alignment horizontal="center"/>
    </xf>
    <xf numFmtId="0" fontId="17" fillId="9" borderId="25" xfId="0" applyFont="1" applyFill="1" applyBorder="1" applyAlignment="1">
      <alignment horizontal="center"/>
    </xf>
    <xf numFmtId="0" fontId="24" fillId="4" borderId="43" xfId="0" applyFont="1" applyFill="1" applyBorder="1" applyAlignment="1">
      <alignment horizontal="left"/>
    </xf>
    <xf numFmtId="0" fontId="24" fillId="4" borderId="44" xfId="0" applyFont="1" applyFill="1" applyBorder="1" applyAlignment="1">
      <alignment horizontal="left"/>
    </xf>
    <xf numFmtId="0" fontId="24" fillId="4" borderId="45" xfId="0" applyFont="1" applyFill="1" applyBorder="1" applyAlignment="1">
      <alignment horizontal="left"/>
    </xf>
    <xf numFmtId="0" fontId="16" fillId="22" borderId="52" xfId="0" applyFont="1" applyFill="1" applyBorder="1" applyAlignment="1">
      <alignment horizontal="left"/>
    </xf>
    <xf numFmtId="0" fontId="16" fillId="22" borderId="6" xfId="0" applyFont="1" applyFill="1" applyBorder="1" applyAlignment="1">
      <alignment horizontal="left"/>
    </xf>
    <xf numFmtId="0" fontId="16" fillId="22" borderId="51" xfId="0" applyFont="1" applyFill="1" applyBorder="1" applyAlignment="1">
      <alignment horizontal="left"/>
    </xf>
    <xf numFmtId="0" fontId="18" fillId="9" borderId="2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9" fillId="9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17" fillId="0" borderId="7" xfId="0" applyFont="1" applyBorder="1" applyAlignment="1">
      <alignment vertical="center"/>
    </xf>
    <xf numFmtId="0" fontId="20" fillId="0" borderId="53" xfId="0" applyFont="1" applyBorder="1" applyAlignment="1">
      <alignment horizontal="center" vertical="center" wrapText="1"/>
    </xf>
    <xf numFmtId="0" fontId="17" fillId="0" borderId="54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17" fillId="0" borderId="55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7" fontId="18" fillId="18" borderId="58" xfId="0" applyNumberFormat="1" applyFont="1" applyFill="1" applyBorder="1" applyAlignment="1">
      <alignment horizontal="right" vertical="center"/>
    </xf>
    <xf numFmtId="0" fontId="0" fillId="0" borderId="59" xfId="0" applyBorder="1" applyAlignment="1">
      <alignment horizontal="right" vertical="center"/>
    </xf>
    <xf numFmtId="0" fontId="0" fillId="0" borderId="60" xfId="0" applyBorder="1" applyAlignment="1">
      <alignment horizontal="right" vertical="center"/>
    </xf>
    <xf numFmtId="0" fontId="0" fillId="0" borderId="15" xfId="0" applyBorder="1"/>
    <xf numFmtId="0" fontId="0" fillId="7" borderId="0" xfId="0" applyFill="1"/>
    <xf numFmtId="0" fontId="4" fillId="6" borderId="4" xfId="0" applyFont="1" applyFill="1" applyBorder="1" applyAlignment="1">
      <alignment horizontal="left"/>
    </xf>
    <xf numFmtId="0" fontId="0" fillId="0" borderId="14" xfId="0" applyBorder="1"/>
    <xf numFmtId="0" fontId="4" fillId="9" borderId="0" xfId="0" applyFont="1" applyFill="1" applyAlignment="1">
      <alignment horizontal="left"/>
    </xf>
    <xf numFmtId="0" fontId="0" fillId="0" borderId="1" xfId="0" applyBorder="1"/>
  </cellXfs>
  <cellStyles count="3">
    <cellStyle name="cf1" xfId="1" xr:uid="{63472A71-7437-4DA2-94A0-64D80AB3CDAD}"/>
    <cellStyle name="cf2" xfId="2" xr:uid="{1E8701A0-9FD8-4B20-BAFB-2F16C734F46E}"/>
    <cellStyle name="Standaard" xfId="0" builtinId="0" customBuiltin="1"/>
  </cellStyles>
  <dxfs count="18"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A9D08E"/>
          <bgColor rgb="FFA9D08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A9D08E"/>
          <bgColor rgb="FFA9D08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A9D08E"/>
          <bgColor rgb="FFA9D08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A9D08E"/>
          <bgColor rgb="FFA9D08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DF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E2A9-E23E-4109-A822-847D44D57216}">
  <sheetPr codeName="Blad1">
    <pageSetUpPr fitToPage="1"/>
  </sheetPr>
  <dimension ref="A1:K250"/>
  <sheetViews>
    <sheetView topLeftCell="B22" zoomScale="90" zoomScaleNormal="90" workbookViewId="0">
      <selection activeCell="E42" sqref="E42"/>
    </sheetView>
  </sheetViews>
  <sheetFormatPr defaultRowHeight="15.6" x14ac:dyDescent="0.3"/>
  <cols>
    <col min="1" max="1" width="47.5546875" style="78" customWidth="1"/>
    <col min="2" max="2" width="28.33203125" style="78" bestFit="1" customWidth="1"/>
    <col min="3" max="3" width="15.109375" style="78" customWidth="1"/>
    <col min="4" max="4" width="16" style="78" customWidth="1"/>
    <col min="5" max="5" width="16.88671875" style="78" customWidth="1"/>
    <col min="6" max="6" width="18.88671875" style="78" customWidth="1"/>
    <col min="7" max="7" width="2.88671875" style="149" hidden="1" customWidth="1"/>
    <col min="8" max="8" width="8.88671875" style="78"/>
    <col min="9" max="9" width="10" style="78" bestFit="1" customWidth="1"/>
    <col min="10" max="10" width="8.88671875" style="78"/>
    <col min="11" max="11" width="15.88671875" style="78" bestFit="1" customWidth="1"/>
    <col min="12" max="16384" width="8.88671875" style="78"/>
  </cols>
  <sheetData>
    <row r="1" spans="1:7" ht="21" x14ac:dyDescent="0.4">
      <c r="A1" s="278" t="s">
        <v>164</v>
      </c>
      <c r="B1" s="279"/>
      <c r="C1" s="279"/>
      <c r="D1" s="279"/>
      <c r="E1" s="279"/>
      <c r="F1" s="280"/>
      <c r="G1" s="149" t="s">
        <v>203</v>
      </c>
    </row>
    <row r="2" spans="1:7" x14ac:dyDescent="0.3">
      <c r="A2" s="284" t="s">
        <v>0</v>
      </c>
      <c r="B2" s="285"/>
      <c r="C2" s="286" t="s">
        <v>188</v>
      </c>
      <c r="D2" s="287"/>
      <c r="E2" s="287"/>
      <c r="F2" s="288"/>
      <c r="G2" s="149" t="s">
        <v>204</v>
      </c>
    </row>
    <row r="3" spans="1:7" x14ac:dyDescent="0.3">
      <c r="A3" s="79"/>
      <c r="B3" s="80"/>
      <c r="C3" s="80"/>
      <c r="D3" s="80"/>
      <c r="E3" s="80"/>
      <c r="F3" s="81"/>
    </row>
    <row r="4" spans="1:7" s="85" customFormat="1" ht="249.6" x14ac:dyDescent="0.3">
      <c r="A4" s="82" t="s">
        <v>160</v>
      </c>
      <c r="B4" s="83" t="s">
        <v>1</v>
      </c>
      <c r="C4" s="83" t="s">
        <v>2</v>
      </c>
      <c r="D4" s="83" t="s">
        <v>3</v>
      </c>
      <c r="E4" s="83" t="s">
        <v>4</v>
      </c>
      <c r="F4" s="84" t="s">
        <v>5</v>
      </c>
      <c r="G4" s="150" t="s">
        <v>205</v>
      </c>
    </row>
    <row r="5" spans="1:7" x14ac:dyDescent="0.3">
      <c r="A5" s="86"/>
      <c r="B5" s="87" t="s">
        <v>6</v>
      </c>
      <c r="C5" s="77"/>
      <c r="D5" s="77"/>
      <c r="E5" s="51"/>
      <c r="F5" s="76"/>
      <c r="G5" s="151">
        <f>ROUND(F5,2)</f>
        <v>0</v>
      </c>
    </row>
    <row r="6" spans="1:7" x14ac:dyDescent="0.3">
      <c r="A6" s="89"/>
      <c r="B6" s="87" t="s">
        <v>7</v>
      </c>
      <c r="C6" s="77"/>
      <c r="D6" s="77"/>
      <c r="E6" s="51"/>
      <c r="F6" s="76"/>
      <c r="G6" s="151">
        <f t="shared" ref="G6:G45" si="0">ROUND(F6,2)</f>
        <v>0</v>
      </c>
    </row>
    <row r="7" spans="1:7" x14ac:dyDescent="0.3">
      <c r="A7" s="89"/>
      <c r="B7" s="87" t="s">
        <v>8</v>
      </c>
      <c r="C7" s="77"/>
      <c r="D7" s="77"/>
      <c r="E7" s="51"/>
      <c r="F7" s="76"/>
      <c r="G7" s="151">
        <f t="shared" si="0"/>
        <v>0</v>
      </c>
    </row>
    <row r="8" spans="1:7" x14ac:dyDescent="0.3">
      <c r="A8" s="89"/>
      <c r="B8" s="87" t="s">
        <v>9</v>
      </c>
      <c r="C8" s="77"/>
      <c r="D8" s="77"/>
      <c r="E8" s="51"/>
      <c r="F8" s="76"/>
      <c r="G8" s="151">
        <f t="shared" si="0"/>
        <v>0</v>
      </c>
    </row>
    <row r="9" spans="1:7" x14ac:dyDescent="0.3">
      <c r="A9" s="89"/>
      <c r="B9" s="87" t="s">
        <v>10</v>
      </c>
      <c r="C9" s="77"/>
      <c r="D9" s="77"/>
      <c r="E9" s="51"/>
      <c r="F9" s="76"/>
      <c r="G9" s="151">
        <f t="shared" si="0"/>
        <v>0</v>
      </c>
    </row>
    <row r="10" spans="1:7" x14ac:dyDescent="0.3">
      <c r="A10" s="90" t="s">
        <v>11</v>
      </c>
      <c r="B10" s="91"/>
      <c r="C10" s="91"/>
      <c r="D10" s="91"/>
      <c r="E10" s="91"/>
      <c r="F10" s="92">
        <f>SUM(F5:F9)</f>
        <v>0</v>
      </c>
      <c r="G10" s="152">
        <f t="shared" si="0"/>
        <v>0</v>
      </c>
    </row>
    <row r="11" spans="1:7" x14ac:dyDescent="0.3">
      <c r="A11" s="89"/>
      <c r="B11" s="87"/>
      <c r="C11" s="93"/>
      <c r="D11" s="93"/>
      <c r="E11" s="94"/>
      <c r="F11" s="95"/>
      <c r="G11" s="151"/>
    </row>
    <row r="12" spans="1:7" x14ac:dyDescent="0.3">
      <c r="A12" s="272"/>
      <c r="B12" s="273"/>
      <c r="C12" s="273"/>
      <c r="D12" s="273"/>
      <c r="E12" s="273"/>
      <c r="F12" s="274"/>
      <c r="G12" s="151"/>
    </row>
    <row r="13" spans="1:7" x14ac:dyDescent="0.3">
      <c r="A13" s="96" t="s">
        <v>184</v>
      </c>
      <c r="B13" s="97"/>
      <c r="C13" s="98"/>
      <c r="D13" s="98"/>
      <c r="E13" s="99"/>
      <c r="F13" s="100"/>
      <c r="G13" s="151"/>
    </row>
    <row r="14" spans="1:7" x14ac:dyDescent="0.3">
      <c r="A14" s="101"/>
      <c r="B14" s="87" t="s">
        <v>6</v>
      </c>
      <c r="C14" s="102">
        <f t="shared" ref="C14:C18" si="1">ROUNDUP($D14/1.15,2)</f>
        <v>0</v>
      </c>
      <c r="D14" s="60"/>
      <c r="E14" s="61"/>
      <c r="F14" s="104">
        <f>D14*E14</f>
        <v>0</v>
      </c>
      <c r="G14" s="151">
        <f t="shared" si="0"/>
        <v>0</v>
      </c>
    </row>
    <row r="15" spans="1:7" x14ac:dyDescent="0.3">
      <c r="A15" s="89"/>
      <c r="B15" s="87" t="s">
        <v>7</v>
      </c>
      <c r="C15" s="102">
        <f t="shared" si="1"/>
        <v>0</v>
      </c>
      <c r="D15" s="60"/>
      <c r="E15" s="61"/>
      <c r="F15" s="104">
        <f>D15*E15</f>
        <v>0</v>
      </c>
      <c r="G15" s="151">
        <f t="shared" si="0"/>
        <v>0</v>
      </c>
    </row>
    <row r="16" spans="1:7" x14ac:dyDescent="0.3">
      <c r="A16" s="89"/>
      <c r="B16" s="87" t="s">
        <v>8</v>
      </c>
      <c r="C16" s="102">
        <f t="shared" si="1"/>
        <v>0</v>
      </c>
      <c r="D16" s="60"/>
      <c r="E16" s="61"/>
      <c r="F16" s="104">
        <f>D16*E16</f>
        <v>0</v>
      </c>
      <c r="G16" s="151">
        <f t="shared" si="0"/>
        <v>0</v>
      </c>
    </row>
    <row r="17" spans="1:11" x14ac:dyDescent="0.3">
      <c r="A17" s="89"/>
      <c r="B17" s="87" t="s">
        <v>9</v>
      </c>
      <c r="C17" s="102">
        <f t="shared" si="1"/>
        <v>0</v>
      </c>
      <c r="D17" s="60"/>
      <c r="E17" s="61"/>
      <c r="F17" s="104">
        <f>D17*E17</f>
        <v>0</v>
      </c>
      <c r="G17" s="151">
        <f t="shared" si="0"/>
        <v>0</v>
      </c>
    </row>
    <row r="18" spans="1:11" x14ac:dyDescent="0.3">
      <c r="A18" s="89"/>
      <c r="B18" s="87" t="s">
        <v>10</v>
      </c>
      <c r="C18" s="102">
        <f t="shared" si="1"/>
        <v>0</v>
      </c>
      <c r="D18" s="60"/>
      <c r="E18" s="61"/>
      <c r="F18" s="104">
        <f>D18*E18</f>
        <v>0</v>
      </c>
      <c r="G18" s="151">
        <f t="shared" si="0"/>
        <v>0</v>
      </c>
    </row>
    <row r="19" spans="1:11" x14ac:dyDescent="0.3">
      <c r="A19" s="105" t="s">
        <v>12</v>
      </c>
      <c r="B19" s="106"/>
      <c r="C19" s="106"/>
      <c r="D19" s="106"/>
      <c r="E19" s="106"/>
      <c r="F19" s="107">
        <f>SUM(F14:F18)</f>
        <v>0</v>
      </c>
      <c r="G19" s="152">
        <f t="shared" si="0"/>
        <v>0</v>
      </c>
    </row>
    <row r="20" spans="1:11" x14ac:dyDescent="0.3">
      <c r="A20" s="108"/>
      <c r="B20" s="109"/>
      <c r="C20" s="110"/>
      <c r="D20" s="110"/>
      <c r="E20" s="111"/>
      <c r="F20" s="112"/>
      <c r="G20" s="151"/>
    </row>
    <row r="21" spans="1:11" x14ac:dyDescent="0.3">
      <c r="A21" s="96" t="s">
        <v>176</v>
      </c>
      <c r="B21" s="97"/>
      <c r="C21" s="98"/>
      <c r="D21" s="98"/>
      <c r="E21" s="99"/>
      <c r="F21" s="100"/>
      <c r="G21" s="151"/>
    </row>
    <row r="22" spans="1:11" x14ac:dyDescent="0.3">
      <c r="A22" s="101"/>
      <c r="B22" s="87" t="s">
        <v>6</v>
      </c>
      <c r="C22" s="102">
        <f t="shared" ref="C22:C26" si="2">ROUNDUP($D22/1.15,2)</f>
        <v>0</v>
      </c>
      <c r="D22" s="62"/>
      <c r="E22" s="63"/>
      <c r="F22" s="104">
        <f>D22*E22</f>
        <v>0</v>
      </c>
      <c r="G22" s="151">
        <f t="shared" si="0"/>
        <v>0</v>
      </c>
    </row>
    <row r="23" spans="1:11" x14ac:dyDescent="0.3">
      <c r="A23" s="89"/>
      <c r="B23" s="87" t="s">
        <v>7</v>
      </c>
      <c r="C23" s="102">
        <f t="shared" si="2"/>
        <v>0</v>
      </c>
      <c r="D23" s="62"/>
      <c r="E23" s="63"/>
      <c r="F23" s="104">
        <f>D23*E23</f>
        <v>0</v>
      </c>
      <c r="G23" s="151">
        <f t="shared" si="0"/>
        <v>0</v>
      </c>
    </row>
    <row r="24" spans="1:11" x14ac:dyDescent="0.3">
      <c r="A24" s="89"/>
      <c r="B24" s="87" t="s">
        <v>8</v>
      </c>
      <c r="C24" s="102">
        <f t="shared" si="2"/>
        <v>0</v>
      </c>
      <c r="D24" s="62"/>
      <c r="E24" s="63"/>
      <c r="F24" s="104">
        <f>D24*E24</f>
        <v>0</v>
      </c>
      <c r="G24" s="151">
        <f t="shared" si="0"/>
        <v>0</v>
      </c>
    </row>
    <row r="25" spans="1:11" x14ac:dyDescent="0.3">
      <c r="A25" s="89"/>
      <c r="B25" s="87" t="s">
        <v>9</v>
      </c>
      <c r="C25" s="102">
        <f t="shared" si="2"/>
        <v>0</v>
      </c>
      <c r="D25" s="62"/>
      <c r="E25" s="63"/>
      <c r="F25" s="104">
        <f>D25*E25</f>
        <v>0</v>
      </c>
      <c r="G25" s="151">
        <f t="shared" si="0"/>
        <v>0</v>
      </c>
    </row>
    <row r="26" spans="1:11" x14ac:dyDescent="0.3">
      <c r="A26" s="89"/>
      <c r="B26" s="87" t="s">
        <v>10</v>
      </c>
      <c r="C26" s="102">
        <f t="shared" si="2"/>
        <v>0</v>
      </c>
      <c r="D26" s="62"/>
      <c r="E26" s="63"/>
      <c r="F26" s="104">
        <f>D26*E26</f>
        <v>0</v>
      </c>
      <c r="G26" s="151">
        <f t="shared" si="0"/>
        <v>0</v>
      </c>
    </row>
    <row r="27" spans="1:11" x14ac:dyDescent="0.3">
      <c r="A27" s="105" t="s">
        <v>12</v>
      </c>
      <c r="B27" s="106"/>
      <c r="C27" s="106"/>
      <c r="D27" s="106"/>
      <c r="E27" s="106"/>
      <c r="F27" s="107">
        <f>SUM(F22:F26)</f>
        <v>0</v>
      </c>
      <c r="G27" s="152">
        <f t="shared" si="0"/>
        <v>0</v>
      </c>
    </row>
    <row r="28" spans="1:11" x14ac:dyDescent="0.3">
      <c r="A28" s="108"/>
      <c r="B28" s="114"/>
      <c r="C28" s="114"/>
      <c r="D28" s="114"/>
      <c r="E28" s="114"/>
      <c r="F28" s="112"/>
      <c r="G28" s="151"/>
    </row>
    <row r="29" spans="1:11" x14ac:dyDescent="0.3">
      <c r="A29" s="96" t="s">
        <v>200</v>
      </c>
      <c r="B29" s="115"/>
      <c r="C29" s="115"/>
      <c r="D29" s="115"/>
      <c r="E29" s="115"/>
      <c r="F29" s="116"/>
      <c r="G29" s="151"/>
    </row>
    <row r="30" spans="1:11" ht="14.4" customHeight="1" x14ac:dyDescent="0.3">
      <c r="A30" s="96"/>
      <c r="B30" s="87" t="s">
        <v>6</v>
      </c>
      <c r="C30" s="102">
        <f>C5+C14+C22</f>
        <v>0</v>
      </c>
      <c r="D30" s="102">
        <f>D5+D14+D22</f>
        <v>0</v>
      </c>
      <c r="E30" s="67"/>
      <c r="F30" s="64"/>
      <c r="G30" s="151">
        <f t="shared" si="0"/>
        <v>0</v>
      </c>
    </row>
    <row r="31" spans="1:11" x14ac:dyDescent="0.3">
      <c r="A31" s="89"/>
      <c r="B31" s="87" t="s">
        <v>7</v>
      </c>
      <c r="C31" s="102">
        <f t="shared" ref="C31:D34" si="3">C6+C15+C23</f>
        <v>0</v>
      </c>
      <c r="D31" s="102">
        <f t="shared" si="3"/>
        <v>0</v>
      </c>
      <c r="E31" s="67"/>
      <c r="F31" s="64"/>
      <c r="G31" s="151">
        <f t="shared" si="0"/>
        <v>0</v>
      </c>
      <c r="J31" s="88"/>
      <c r="K31" s="88"/>
    </row>
    <row r="32" spans="1:11" x14ac:dyDescent="0.3">
      <c r="A32" s="89"/>
      <c r="B32" s="87" t="s">
        <v>8</v>
      </c>
      <c r="C32" s="102">
        <f>C7+C16+C24</f>
        <v>0</v>
      </c>
      <c r="D32" s="102">
        <f t="shared" ref="D32:D33" si="4">D7+D16+D24</f>
        <v>0</v>
      </c>
      <c r="E32" s="67"/>
      <c r="F32" s="64"/>
      <c r="G32" s="151">
        <f t="shared" si="0"/>
        <v>0</v>
      </c>
    </row>
    <row r="33" spans="1:7" x14ac:dyDescent="0.3">
      <c r="A33" s="89"/>
      <c r="B33" s="87" t="s">
        <v>9</v>
      </c>
      <c r="C33" s="102">
        <f t="shared" si="3"/>
        <v>0</v>
      </c>
      <c r="D33" s="102">
        <f t="shared" si="4"/>
        <v>0</v>
      </c>
      <c r="E33" s="67"/>
      <c r="F33" s="64"/>
      <c r="G33" s="151">
        <f t="shared" si="0"/>
        <v>0</v>
      </c>
    </row>
    <row r="34" spans="1:7" x14ac:dyDescent="0.3">
      <c r="A34" s="89"/>
      <c r="B34" s="87" t="s">
        <v>10</v>
      </c>
      <c r="C34" s="102">
        <f t="shared" si="3"/>
        <v>0</v>
      </c>
      <c r="D34" s="102">
        <f>D9+D18+D26</f>
        <v>0</v>
      </c>
      <c r="E34" s="67"/>
      <c r="F34" s="64"/>
      <c r="G34" s="151">
        <f t="shared" si="0"/>
        <v>0</v>
      </c>
    </row>
    <row r="35" spans="1:7" x14ac:dyDescent="0.3">
      <c r="A35" s="117" t="s">
        <v>165</v>
      </c>
      <c r="B35" s="118"/>
      <c r="C35" s="118"/>
      <c r="D35" s="118"/>
      <c r="E35" s="119"/>
      <c r="F35" s="120">
        <f>SUM(F30:F34)</f>
        <v>0</v>
      </c>
      <c r="G35" s="152">
        <f t="shared" si="0"/>
        <v>0</v>
      </c>
    </row>
    <row r="36" spans="1:7" x14ac:dyDescent="0.3">
      <c r="A36" s="275"/>
      <c r="B36" s="276"/>
      <c r="C36" s="276"/>
      <c r="D36" s="276"/>
      <c r="E36" s="276"/>
      <c r="F36" s="277"/>
      <c r="G36" s="151"/>
    </row>
    <row r="37" spans="1:7" x14ac:dyDescent="0.3">
      <c r="A37" s="281" t="s">
        <v>13</v>
      </c>
      <c r="B37" s="282"/>
      <c r="C37" s="282"/>
      <c r="D37" s="282"/>
      <c r="E37" s="282"/>
      <c r="F37" s="283"/>
      <c r="G37" s="151"/>
    </row>
    <row r="38" spans="1:7" x14ac:dyDescent="0.3">
      <c r="A38" s="121" t="s">
        <v>14</v>
      </c>
      <c r="B38" s="122"/>
      <c r="C38" s="122"/>
      <c r="D38" s="122"/>
      <c r="E38" s="122"/>
      <c r="F38" s="65"/>
      <c r="G38" s="151">
        <f t="shared" si="0"/>
        <v>0</v>
      </c>
    </row>
    <row r="39" spans="1:7" x14ac:dyDescent="0.3">
      <c r="A39" s="123" t="s">
        <v>15</v>
      </c>
      <c r="F39" s="66"/>
      <c r="G39" s="151">
        <f t="shared" si="0"/>
        <v>0</v>
      </c>
    </row>
    <row r="40" spans="1:7" x14ac:dyDescent="0.3">
      <c r="A40" s="124" t="s">
        <v>16</v>
      </c>
      <c r="F40" s="66"/>
      <c r="G40" s="151">
        <f t="shared" si="0"/>
        <v>0</v>
      </c>
    </row>
    <row r="41" spans="1:7" x14ac:dyDescent="0.3">
      <c r="A41" s="124" t="s">
        <v>17</v>
      </c>
      <c r="F41" s="66"/>
      <c r="G41" s="151">
        <f t="shared" si="0"/>
        <v>0</v>
      </c>
    </row>
    <row r="42" spans="1:7" x14ac:dyDescent="0.3">
      <c r="A42" s="124" t="s">
        <v>134</v>
      </c>
      <c r="F42" s="125">
        <f>SUM(F35)</f>
        <v>0</v>
      </c>
      <c r="G42" s="151">
        <f t="shared" si="0"/>
        <v>0</v>
      </c>
    </row>
    <row r="43" spans="1:7" x14ac:dyDescent="0.3">
      <c r="A43" s="124" t="s">
        <v>18</v>
      </c>
      <c r="F43" s="125">
        <f>SUM(F35)</f>
        <v>0</v>
      </c>
      <c r="G43" s="151">
        <f t="shared" si="0"/>
        <v>0</v>
      </c>
    </row>
    <row r="44" spans="1:7" x14ac:dyDescent="0.3">
      <c r="A44" s="124"/>
      <c r="F44" s="95"/>
      <c r="G44" s="151"/>
    </row>
    <row r="45" spans="1:7" x14ac:dyDescent="0.3">
      <c r="A45" s="126" t="s">
        <v>201</v>
      </c>
      <c r="F45" s="127">
        <f>SUM(F38:F43)</f>
        <v>0</v>
      </c>
      <c r="G45" s="152">
        <f t="shared" si="0"/>
        <v>0</v>
      </c>
    </row>
    <row r="46" spans="1:7" x14ac:dyDescent="0.3">
      <c r="A46" s="117" t="s">
        <v>202</v>
      </c>
      <c r="B46" s="128"/>
      <c r="C46" s="128"/>
      <c r="D46" s="128"/>
      <c r="E46" s="128"/>
      <c r="F46" s="129"/>
    </row>
    <row r="47" spans="1:7" x14ac:dyDescent="0.3">
      <c r="A47" s="124"/>
      <c r="F47" s="95"/>
    </row>
    <row r="48" spans="1:7" x14ac:dyDescent="0.3">
      <c r="A48" s="130" t="s">
        <v>170</v>
      </c>
      <c r="B48" s="131"/>
      <c r="C48" s="131"/>
      <c r="F48" s="95"/>
    </row>
    <row r="49" spans="1:6" x14ac:dyDescent="0.3">
      <c r="A49" s="132" t="s">
        <v>168</v>
      </c>
      <c r="B49" s="103"/>
      <c r="C49" s="103"/>
      <c r="F49" s="133"/>
    </row>
    <row r="50" spans="1:6" x14ac:dyDescent="0.3">
      <c r="A50" s="134" t="s">
        <v>177</v>
      </c>
      <c r="B50" s="113"/>
      <c r="C50" s="113"/>
      <c r="F50" s="133"/>
    </row>
    <row r="51" spans="1:6" x14ac:dyDescent="0.3">
      <c r="A51" s="135" t="s">
        <v>189</v>
      </c>
      <c r="B51" s="136"/>
      <c r="C51" s="136"/>
      <c r="F51" s="133"/>
    </row>
    <row r="52" spans="1:6" x14ac:dyDescent="0.3">
      <c r="A52" s="137" t="s">
        <v>198</v>
      </c>
      <c r="B52" s="102"/>
      <c r="C52" s="102"/>
      <c r="F52" s="133"/>
    </row>
    <row r="53" spans="1:6" ht="16.2" thickBot="1" x14ac:dyDescent="0.35">
      <c r="A53" s="138"/>
      <c r="B53" s="139"/>
      <c r="C53" s="139"/>
      <c r="D53" s="139"/>
      <c r="E53" s="139"/>
      <c r="F53" s="140"/>
    </row>
    <row r="203" spans="1:1" x14ac:dyDescent="0.3">
      <c r="A203" s="141" t="s">
        <v>19</v>
      </c>
    </row>
    <row r="204" spans="1:1" x14ac:dyDescent="0.3">
      <c r="A204" s="142" t="s">
        <v>20</v>
      </c>
    </row>
    <row r="205" spans="1:1" x14ac:dyDescent="0.3">
      <c r="A205" s="142" t="s">
        <v>21</v>
      </c>
    </row>
    <row r="206" spans="1:1" x14ac:dyDescent="0.3">
      <c r="A206" s="142" t="s">
        <v>22</v>
      </c>
    </row>
    <row r="207" spans="1:1" x14ac:dyDescent="0.3">
      <c r="A207" s="143"/>
    </row>
    <row r="208" spans="1:1" x14ac:dyDescent="0.3">
      <c r="A208" s="141" t="s">
        <v>23</v>
      </c>
    </row>
    <row r="209" spans="1:1" x14ac:dyDescent="0.3">
      <c r="A209" s="142" t="s">
        <v>24</v>
      </c>
    </row>
    <row r="210" spans="1:1" x14ac:dyDescent="0.3">
      <c r="A210" s="142" t="s">
        <v>25</v>
      </c>
    </row>
    <row r="211" spans="1:1" x14ac:dyDescent="0.3">
      <c r="A211" s="142" t="s">
        <v>26</v>
      </c>
    </row>
    <row r="212" spans="1:1" x14ac:dyDescent="0.3">
      <c r="A212" s="143"/>
    </row>
    <row r="213" spans="1:1" x14ac:dyDescent="0.3">
      <c r="A213" s="141" t="s">
        <v>27</v>
      </c>
    </row>
    <row r="214" spans="1:1" x14ac:dyDescent="0.3">
      <c r="A214" s="142" t="s">
        <v>28</v>
      </c>
    </row>
    <row r="215" spans="1:1" x14ac:dyDescent="0.3">
      <c r="A215" s="142" t="s">
        <v>29</v>
      </c>
    </row>
    <row r="216" spans="1:1" x14ac:dyDescent="0.3">
      <c r="A216" s="142" t="s">
        <v>30</v>
      </c>
    </row>
    <row r="217" spans="1:1" x14ac:dyDescent="0.3">
      <c r="A217" s="142" t="s">
        <v>31</v>
      </c>
    </row>
    <row r="218" spans="1:1" x14ac:dyDescent="0.3">
      <c r="A218" s="143"/>
    </row>
    <row r="219" spans="1:1" x14ac:dyDescent="0.3">
      <c r="A219" s="141" t="s">
        <v>32</v>
      </c>
    </row>
    <row r="220" spans="1:1" x14ac:dyDescent="0.3">
      <c r="A220" s="142" t="s">
        <v>33</v>
      </c>
    </row>
    <row r="221" spans="1:1" x14ac:dyDescent="0.3">
      <c r="A221" s="143"/>
    </row>
    <row r="222" spans="1:1" x14ac:dyDescent="0.3">
      <c r="A222" s="141" t="s">
        <v>34</v>
      </c>
    </row>
    <row r="223" spans="1:1" x14ac:dyDescent="0.3">
      <c r="A223" s="142" t="s">
        <v>35</v>
      </c>
    </row>
    <row r="226" spans="1:4" x14ac:dyDescent="0.3">
      <c r="A226" s="141" t="s">
        <v>36</v>
      </c>
    </row>
    <row r="227" spans="1:4" x14ac:dyDescent="0.3">
      <c r="A227" s="143" t="s">
        <v>37</v>
      </c>
    </row>
    <row r="228" spans="1:4" x14ac:dyDescent="0.3">
      <c r="A228" s="143"/>
    </row>
    <row r="229" spans="1:4" ht="16.2" thickBot="1" x14ac:dyDescent="0.35">
      <c r="A229" s="289" t="s">
        <v>38</v>
      </c>
      <c r="B229" s="289"/>
      <c r="C229" s="289"/>
      <c r="D229" s="289"/>
    </row>
    <row r="230" spans="1:4" ht="16.2" thickBot="1" x14ac:dyDescent="0.35">
      <c r="A230" s="270" t="s">
        <v>1</v>
      </c>
      <c r="B230" s="270"/>
      <c r="C230" s="271" t="s">
        <v>39</v>
      </c>
      <c r="D230" s="271"/>
    </row>
    <row r="231" spans="1:4" x14ac:dyDescent="0.3">
      <c r="A231" s="145" t="s">
        <v>40</v>
      </c>
      <c r="B231" s="143" t="s">
        <v>41</v>
      </c>
      <c r="C231" s="143" t="s">
        <v>42</v>
      </c>
      <c r="D231" s="146" t="s">
        <v>43</v>
      </c>
    </row>
    <row r="232" spans="1:4" x14ac:dyDescent="0.3">
      <c r="A232" s="145"/>
      <c r="B232" s="143"/>
      <c r="C232" s="143" t="s">
        <v>44</v>
      </c>
      <c r="D232" s="146" t="s">
        <v>45</v>
      </c>
    </row>
    <row r="233" spans="1:4" x14ac:dyDescent="0.3">
      <c r="A233" s="145"/>
      <c r="B233" s="143"/>
      <c r="C233" s="143"/>
      <c r="D233" s="146"/>
    </row>
    <row r="234" spans="1:4" x14ac:dyDescent="0.3">
      <c r="A234" s="145" t="s">
        <v>46</v>
      </c>
      <c r="B234" s="143" t="s">
        <v>47</v>
      </c>
      <c r="C234" s="143" t="s">
        <v>48</v>
      </c>
      <c r="D234" s="146" t="s">
        <v>49</v>
      </c>
    </row>
    <row r="235" spans="1:4" x14ac:dyDescent="0.3">
      <c r="A235" s="145"/>
      <c r="B235" s="143"/>
      <c r="C235" s="143" t="s">
        <v>50</v>
      </c>
      <c r="D235" s="146" t="s">
        <v>51</v>
      </c>
    </row>
    <row r="236" spans="1:4" x14ac:dyDescent="0.3">
      <c r="A236" s="145"/>
      <c r="B236" s="143"/>
      <c r="C236" s="143"/>
      <c r="D236" s="146"/>
    </row>
    <row r="237" spans="1:4" x14ac:dyDescent="0.3">
      <c r="A237" s="145" t="s">
        <v>52</v>
      </c>
      <c r="B237" s="143" t="s">
        <v>53</v>
      </c>
      <c r="C237" s="143" t="s">
        <v>42</v>
      </c>
      <c r="D237" s="146" t="s">
        <v>43</v>
      </c>
    </row>
    <row r="238" spans="1:4" x14ac:dyDescent="0.3">
      <c r="A238" s="145"/>
      <c r="B238" s="143"/>
      <c r="C238" s="143" t="s">
        <v>54</v>
      </c>
      <c r="D238" s="146" t="s">
        <v>55</v>
      </c>
    </row>
    <row r="239" spans="1:4" x14ac:dyDescent="0.3">
      <c r="A239" s="145"/>
      <c r="B239" s="143"/>
      <c r="C239" s="143"/>
      <c r="D239" s="146"/>
    </row>
    <row r="240" spans="1:4" x14ac:dyDescent="0.3">
      <c r="A240" s="145" t="s">
        <v>56</v>
      </c>
      <c r="B240" s="143" t="s">
        <v>57</v>
      </c>
      <c r="C240" s="143" t="s">
        <v>58</v>
      </c>
      <c r="D240" s="146" t="s">
        <v>59</v>
      </c>
    </row>
    <row r="241" spans="1:4" x14ac:dyDescent="0.3">
      <c r="A241" s="145"/>
      <c r="B241" s="143"/>
      <c r="C241" s="143" t="s">
        <v>60</v>
      </c>
      <c r="D241" s="146" t="s">
        <v>61</v>
      </c>
    </row>
    <row r="242" spans="1:4" x14ac:dyDescent="0.3">
      <c r="A242" s="145"/>
      <c r="B242" s="143"/>
      <c r="C242" s="143" t="s">
        <v>62</v>
      </c>
      <c r="D242" s="146" t="s">
        <v>63</v>
      </c>
    </row>
    <row r="243" spans="1:4" x14ac:dyDescent="0.3">
      <c r="A243" s="145"/>
      <c r="B243" s="143"/>
      <c r="C243" s="143" t="s">
        <v>64</v>
      </c>
      <c r="D243" s="146" t="s">
        <v>65</v>
      </c>
    </row>
    <row r="244" spans="1:4" x14ac:dyDescent="0.3">
      <c r="A244" s="145"/>
      <c r="B244" s="143"/>
      <c r="C244" s="143" t="s">
        <v>66</v>
      </c>
      <c r="D244" s="146" t="s">
        <v>67</v>
      </c>
    </row>
    <row r="245" spans="1:4" x14ac:dyDescent="0.3">
      <c r="A245" s="145"/>
      <c r="B245" s="143"/>
      <c r="C245" s="143"/>
      <c r="D245" s="146"/>
    </row>
    <row r="246" spans="1:4" x14ac:dyDescent="0.3">
      <c r="A246" s="145" t="s">
        <v>68</v>
      </c>
      <c r="B246" s="143" t="s">
        <v>69</v>
      </c>
      <c r="C246" s="143" t="s">
        <v>70</v>
      </c>
      <c r="D246" s="146" t="s">
        <v>71</v>
      </c>
    </row>
    <row r="247" spans="1:4" x14ac:dyDescent="0.3">
      <c r="A247" s="145"/>
      <c r="B247" s="143"/>
      <c r="C247" s="143" t="s">
        <v>72</v>
      </c>
      <c r="D247" s="146" t="s">
        <v>73</v>
      </c>
    </row>
    <row r="248" spans="1:4" x14ac:dyDescent="0.3">
      <c r="A248" s="145"/>
      <c r="B248" s="143"/>
      <c r="C248" s="143" t="s">
        <v>74</v>
      </c>
      <c r="D248" s="146" t="s">
        <v>75</v>
      </c>
    </row>
    <row r="249" spans="1:4" x14ac:dyDescent="0.3">
      <c r="A249" s="145"/>
      <c r="B249" s="143"/>
      <c r="C249" s="143" t="s">
        <v>76</v>
      </c>
      <c r="D249" s="146" t="s">
        <v>77</v>
      </c>
    </row>
    <row r="250" spans="1:4" ht="16.2" thickBot="1" x14ac:dyDescent="0.35">
      <c r="A250" s="147"/>
      <c r="B250" s="144"/>
      <c r="C250" s="144" t="s">
        <v>78</v>
      </c>
      <c r="D250" s="148" t="s">
        <v>79</v>
      </c>
    </row>
  </sheetData>
  <sheetProtection algorithmName="SHA-512" hashValue="OnmPuuxo35m0vHi+DldmVJhtM+HUANhU5XYb/b/4XU1wC3i2ME+DOTgERl7yvBAtDUmD+FWviJhvpMEcOfesRQ==" saltValue="BCx3Oc8GtRiQ3Rvpf2UyxA==" spinCount="100000" sheet="1" objects="1" scenarios="1"/>
  <mergeCells count="9">
    <mergeCell ref="A230:B230"/>
    <mergeCell ref="C230:D230"/>
    <mergeCell ref="A12:F12"/>
    <mergeCell ref="A36:F36"/>
    <mergeCell ref="A1:F1"/>
    <mergeCell ref="A37:F37"/>
    <mergeCell ref="A2:B2"/>
    <mergeCell ref="C2:F2"/>
    <mergeCell ref="A229:D229"/>
  </mergeCells>
  <pageMargins left="0.70000000000000007" right="0.70000000000000007" top="0.75" bottom="0.75" header="0.30000000000000004" footer="0.30000000000000004"/>
  <pageSetup paperSize="9" scale="61" orientation="landscape" r:id="rId1"/>
  <ignoredErrors>
    <ignoredError sqref="F10 F3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936D-E6B6-4069-84C6-2622B8D7D4A5}">
  <sheetPr codeName="Blad2">
    <pageSetUpPr fitToPage="1"/>
  </sheetPr>
  <dimension ref="A1:IU52"/>
  <sheetViews>
    <sheetView showGridLines="0" tabSelected="1" topLeftCell="A41" zoomScale="90" zoomScaleNormal="90" workbookViewId="0">
      <selection activeCell="M31" sqref="M31"/>
    </sheetView>
  </sheetViews>
  <sheetFormatPr defaultRowHeight="15.6" x14ac:dyDescent="0.3"/>
  <cols>
    <col min="1" max="1" width="52.44140625" style="156" customWidth="1"/>
    <col min="2" max="2" width="22.44140625" style="156" bestFit="1" customWidth="1"/>
    <col min="3" max="3" width="11.5546875" style="156" customWidth="1"/>
    <col min="4" max="4" width="15" style="156" customWidth="1"/>
    <col min="5" max="5" width="19.109375" style="156" customWidth="1"/>
    <col min="6" max="6" width="28.44140625" style="156" customWidth="1"/>
    <col min="7" max="7" width="23.77734375" style="156" customWidth="1"/>
    <col min="8" max="8" width="9.109375" style="156" customWidth="1"/>
    <col min="9" max="16384" width="8.88671875" style="156"/>
  </cols>
  <sheetData>
    <row r="1" spans="1:255" x14ac:dyDescent="0.3">
      <c r="A1" s="153" t="s">
        <v>161</v>
      </c>
      <c r="B1" s="154"/>
      <c r="C1" s="154"/>
      <c r="D1" s="154"/>
      <c r="E1" s="154"/>
      <c r="F1" s="154"/>
      <c r="G1" s="155"/>
    </row>
    <row r="2" spans="1:255" x14ac:dyDescent="0.3">
      <c r="A2" s="267" t="s">
        <v>0</v>
      </c>
      <c r="B2" s="268"/>
      <c r="C2" s="158"/>
      <c r="D2" s="159" t="s">
        <v>188</v>
      </c>
      <c r="E2" s="160"/>
      <c r="F2" s="160"/>
      <c r="G2" s="161"/>
      <c r="CX2" s="269"/>
      <c r="CY2" s="269"/>
      <c r="CZ2" s="269"/>
      <c r="DA2" s="269"/>
      <c r="DB2" s="269"/>
      <c r="DC2" s="269"/>
      <c r="DD2" s="260"/>
      <c r="DE2" s="260"/>
      <c r="DF2" s="260"/>
      <c r="DG2" s="260"/>
      <c r="DH2" s="260"/>
      <c r="DI2" s="260"/>
      <c r="DJ2" s="260"/>
      <c r="DK2" s="260"/>
      <c r="DL2" s="260"/>
      <c r="DM2" s="260"/>
      <c r="DN2" s="260"/>
      <c r="DO2" s="260"/>
      <c r="DP2" s="260"/>
      <c r="DQ2" s="260"/>
      <c r="DR2" s="260"/>
      <c r="DS2" s="260"/>
      <c r="DT2" s="260"/>
      <c r="DU2" s="260"/>
      <c r="DV2" s="260"/>
      <c r="DW2" s="260"/>
      <c r="DX2" s="260"/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0"/>
      <c r="EQ2" s="260"/>
      <c r="ER2" s="260"/>
      <c r="ES2" s="260"/>
      <c r="ET2" s="260"/>
      <c r="EU2" s="260"/>
      <c r="EV2" s="260"/>
      <c r="EW2" s="260"/>
      <c r="EX2" s="260"/>
      <c r="EY2" s="260"/>
      <c r="EZ2" s="260"/>
      <c r="FA2" s="260"/>
      <c r="FB2" s="260"/>
      <c r="FC2" s="260"/>
      <c r="FD2" s="260"/>
      <c r="FE2" s="260"/>
      <c r="FF2" s="260"/>
      <c r="FG2" s="260"/>
      <c r="FH2" s="260"/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60"/>
      <c r="FU2" s="260"/>
      <c r="FV2" s="260"/>
      <c r="FW2" s="260"/>
      <c r="FX2" s="260"/>
      <c r="FY2" s="260"/>
      <c r="FZ2" s="260"/>
      <c r="GA2" s="260"/>
      <c r="GB2" s="260"/>
      <c r="GC2" s="260"/>
      <c r="GD2" s="260"/>
      <c r="GE2" s="260"/>
      <c r="GF2" s="260"/>
      <c r="GG2" s="260"/>
      <c r="GH2" s="260"/>
      <c r="GI2" s="260"/>
      <c r="GJ2" s="260"/>
      <c r="GK2" s="260"/>
      <c r="GL2" s="260"/>
      <c r="GM2" s="260"/>
      <c r="GN2" s="260"/>
      <c r="GO2" s="260"/>
      <c r="GP2" s="260"/>
      <c r="GQ2" s="260"/>
      <c r="GR2" s="260"/>
      <c r="GS2" s="260"/>
      <c r="GT2" s="260"/>
      <c r="GU2" s="260"/>
      <c r="GV2" s="260"/>
      <c r="GW2" s="260"/>
      <c r="GX2" s="260"/>
      <c r="GY2" s="260"/>
      <c r="GZ2" s="260"/>
      <c r="HA2" s="260"/>
      <c r="HB2" s="260"/>
      <c r="HC2" s="260"/>
      <c r="HD2" s="260"/>
      <c r="HE2" s="260"/>
      <c r="HF2" s="260"/>
      <c r="HG2" s="260"/>
      <c r="HH2" s="260"/>
      <c r="HI2" s="260"/>
      <c r="HJ2" s="260"/>
      <c r="HK2" s="260"/>
      <c r="HL2" s="260"/>
      <c r="HM2" s="260"/>
      <c r="HN2" s="260"/>
      <c r="HO2" s="260"/>
      <c r="HP2" s="260"/>
      <c r="HQ2" s="260"/>
      <c r="HR2" s="260"/>
      <c r="HS2" s="260"/>
      <c r="HT2" s="260"/>
      <c r="HU2" s="260"/>
      <c r="HV2" s="260"/>
      <c r="HW2" s="260"/>
      <c r="HX2" s="260"/>
      <c r="HY2" s="260"/>
      <c r="HZ2" s="260"/>
      <c r="IA2" s="260"/>
      <c r="IB2" s="260"/>
      <c r="IC2" s="260"/>
      <c r="ID2" s="260"/>
      <c r="IE2" s="260"/>
      <c r="IF2" s="260"/>
      <c r="IG2" s="260"/>
      <c r="IH2" s="260"/>
      <c r="II2" s="260"/>
      <c r="IJ2" s="260"/>
      <c r="IK2" s="260"/>
      <c r="IL2" s="260"/>
      <c r="IM2" s="260"/>
      <c r="IN2" s="260"/>
      <c r="IO2" s="260"/>
      <c r="IP2" s="260"/>
      <c r="IQ2" s="260"/>
      <c r="IR2" s="261"/>
      <c r="IS2" s="261"/>
      <c r="IT2" s="261"/>
      <c r="IU2" s="261"/>
    </row>
    <row r="3" spans="1:255" x14ac:dyDescent="0.3">
      <c r="A3" s="157"/>
      <c r="B3" s="158"/>
      <c r="C3" s="158"/>
      <c r="D3" s="158"/>
      <c r="E3" s="158"/>
      <c r="F3" s="158"/>
      <c r="G3" s="162"/>
      <c r="CX3" s="163"/>
      <c r="CY3" s="163"/>
      <c r="CZ3" s="163"/>
      <c r="DA3" s="163"/>
      <c r="DB3" s="163"/>
      <c r="DC3" s="163"/>
      <c r="DD3" s="163"/>
      <c r="DE3" s="163"/>
      <c r="DF3" s="163"/>
      <c r="DG3" s="163"/>
      <c r="DH3" s="163"/>
      <c r="DI3" s="163"/>
      <c r="DJ3" s="163"/>
      <c r="DK3" s="163"/>
      <c r="DL3" s="163"/>
      <c r="DM3" s="163"/>
      <c r="DN3" s="163"/>
      <c r="DO3" s="163"/>
      <c r="DP3" s="163"/>
      <c r="DQ3" s="163"/>
      <c r="DR3" s="163"/>
      <c r="DS3" s="163"/>
      <c r="DT3" s="163"/>
      <c r="DU3" s="163"/>
      <c r="DV3" s="163"/>
      <c r="DW3" s="163"/>
      <c r="DX3" s="163"/>
      <c r="DY3" s="163"/>
      <c r="DZ3" s="163"/>
      <c r="EA3" s="163"/>
      <c r="EB3" s="163"/>
      <c r="EC3" s="163"/>
      <c r="ED3" s="163"/>
      <c r="EE3" s="163"/>
      <c r="EF3" s="163"/>
      <c r="EG3" s="163"/>
      <c r="EH3" s="163"/>
      <c r="EI3" s="163"/>
      <c r="EJ3" s="163"/>
      <c r="EK3" s="163"/>
      <c r="EL3" s="163"/>
      <c r="EM3" s="163"/>
      <c r="EN3" s="163"/>
      <c r="EO3" s="163"/>
      <c r="EP3" s="163"/>
      <c r="EQ3" s="163"/>
      <c r="ER3" s="163"/>
      <c r="ES3" s="163"/>
      <c r="ET3" s="163"/>
      <c r="EU3" s="163"/>
      <c r="EV3" s="163"/>
      <c r="EW3" s="163"/>
      <c r="EX3" s="163"/>
      <c r="EY3" s="163"/>
      <c r="EZ3" s="163"/>
      <c r="FA3" s="163"/>
      <c r="FB3" s="163"/>
      <c r="FC3" s="163"/>
      <c r="FD3" s="163"/>
      <c r="FE3" s="163"/>
      <c r="FF3" s="163"/>
      <c r="FG3" s="163"/>
      <c r="FH3" s="163"/>
      <c r="FI3" s="163"/>
      <c r="FJ3" s="163"/>
      <c r="FK3" s="163"/>
      <c r="FL3" s="163"/>
      <c r="FM3" s="163"/>
      <c r="FN3" s="163"/>
      <c r="FO3" s="163"/>
      <c r="FP3" s="163"/>
      <c r="FQ3" s="163"/>
      <c r="FR3" s="163"/>
      <c r="FS3" s="163"/>
      <c r="FT3" s="163"/>
      <c r="FU3" s="163"/>
      <c r="FV3" s="163"/>
      <c r="FW3" s="163"/>
      <c r="FX3" s="163"/>
      <c r="FY3" s="163"/>
      <c r="FZ3" s="163"/>
      <c r="GA3" s="163"/>
      <c r="GB3" s="163"/>
      <c r="GC3" s="163"/>
      <c r="GD3" s="163"/>
      <c r="GE3" s="163"/>
      <c r="GF3" s="163"/>
      <c r="GG3" s="163"/>
      <c r="GH3" s="163"/>
      <c r="GI3" s="163"/>
      <c r="GJ3" s="163"/>
      <c r="GK3" s="163"/>
      <c r="GL3" s="163"/>
      <c r="GM3" s="163"/>
      <c r="GN3" s="163"/>
      <c r="GO3" s="163"/>
      <c r="GP3" s="163"/>
      <c r="GQ3" s="163"/>
      <c r="GR3" s="163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  <c r="HL3" s="163"/>
      <c r="HM3" s="163"/>
      <c r="HN3" s="163"/>
      <c r="HO3" s="163"/>
      <c r="HP3" s="163"/>
      <c r="HQ3" s="163"/>
      <c r="HR3" s="163"/>
      <c r="HS3" s="163"/>
      <c r="HT3" s="163"/>
      <c r="HU3" s="163"/>
      <c r="HV3" s="163"/>
      <c r="HW3" s="163"/>
      <c r="HX3" s="163"/>
      <c r="HY3" s="163"/>
      <c r="HZ3" s="163"/>
      <c r="IA3" s="163"/>
      <c r="IB3" s="163"/>
      <c r="IC3" s="163"/>
      <c r="ID3" s="163"/>
      <c r="IE3" s="163"/>
      <c r="IF3" s="163"/>
      <c r="IG3" s="163"/>
      <c r="IH3" s="163"/>
      <c r="II3" s="163"/>
      <c r="IJ3" s="163"/>
      <c r="IK3" s="163"/>
      <c r="IL3" s="163"/>
      <c r="IM3" s="163"/>
      <c r="IN3" s="163"/>
      <c r="IO3" s="163"/>
      <c r="IP3" s="163"/>
      <c r="IQ3" s="163"/>
      <c r="IR3" s="163"/>
      <c r="IS3" s="163"/>
      <c r="IT3" s="163"/>
      <c r="IU3" s="163"/>
    </row>
    <row r="4" spans="1:255" x14ac:dyDescent="0.3">
      <c r="A4" s="164" t="s">
        <v>81</v>
      </c>
      <c r="B4" s="165" t="s">
        <v>6</v>
      </c>
      <c r="C4" s="166"/>
      <c r="D4" s="166"/>
      <c r="E4" s="166"/>
      <c r="F4" s="166"/>
      <c r="G4" s="167"/>
    </row>
    <row r="5" spans="1:255" x14ac:dyDescent="0.3">
      <c r="A5" s="262"/>
      <c r="B5" s="263"/>
      <c r="C5" s="263"/>
      <c r="D5" s="263"/>
      <c r="E5" s="263"/>
      <c r="F5" s="168"/>
      <c r="G5" s="169"/>
    </row>
    <row r="6" spans="1:255" ht="16.95" customHeight="1" thickBot="1" x14ac:dyDescent="0.35">
      <c r="A6" s="170"/>
      <c r="F6" s="171"/>
      <c r="G6" s="172"/>
    </row>
    <row r="7" spans="1:255" ht="52.2" customHeight="1" thickBot="1" x14ac:dyDescent="0.35">
      <c r="A7" s="173" t="s">
        <v>162</v>
      </c>
      <c r="B7" s="174" t="s">
        <v>2</v>
      </c>
      <c r="C7" s="174" t="s">
        <v>3</v>
      </c>
      <c r="D7" s="174" t="s">
        <v>4</v>
      </c>
      <c r="E7" s="174" t="s">
        <v>191</v>
      </c>
      <c r="F7" s="174" t="s">
        <v>192</v>
      </c>
      <c r="G7" s="175"/>
    </row>
    <row r="8" spans="1:255" ht="16.95" customHeight="1" thickBot="1" x14ac:dyDescent="0.35">
      <c r="A8" s="176" t="s">
        <v>185</v>
      </c>
      <c r="B8" s="177">
        <f>Bijlage_1!C14</f>
        <v>0</v>
      </c>
      <c r="C8" s="177">
        <f>Bijlage_1!D14</f>
        <v>0</v>
      </c>
      <c r="D8" s="178">
        <f>Bijlage_1!E14</f>
        <v>0</v>
      </c>
      <c r="E8" s="178">
        <f>Bijlage_1!G14</f>
        <v>0</v>
      </c>
      <c r="F8" s="178">
        <f>E8*2</f>
        <v>0</v>
      </c>
      <c r="G8" s="179"/>
    </row>
    <row r="9" spans="1:255" ht="16.95" customHeight="1" thickBot="1" x14ac:dyDescent="0.35">
      <c r="A9" s="180" t="s">
        <v>186</v>
      </c>
      <c r="B9" s="177">
        <f>Bijlage_1!C22</f>
        <v>0</v>
      </c>
      <c r="C9" s="177">
        <f>Bijlage_1!D22</f>
        <v>0</v>
      </c>
      <c r="D9" s="178">
        <f>Bijlage_1!E22</f>
        <v>0</v>
      </c>
      <c r="E9" s="178">
        <f>Bijlage_1!G22</f>
        <v>0</v>
      </c>
      <c r="F9" s="178">
        <f>E9*2</f>
        <v>0</v>
      </c>
      <c r="G9" s="179"/>
    </row>
    <row r="10" spans="1:255" ht="16.95" customHeight="1" thickBot="1" x14ac:dyDescent="0.35">
      <c r="A10" s="181" t="s">
        <v>190</v>
      </c>
      <c r="B10" s="182">
        <f>B8+B9</f>
        <v>0</v>
      </c>
      <c r="C10" s="182">
        <f>C8+C9</f>
        <v>0</v>
      </c>
      <c r="D10" s="183"/>
      <c r="E10" s="184">
        <f>E8+E9</f>
        <v>0</v>
      </c>
      <c r="F10" s="184">
        <f>F8+F9</f>
        <v>0</v>
      </c>
      <c r="G10" s="179"/>
    </row>
    <row r="11" spans="1:255" ht="16.95" customHeight="1" x14ac:dyDescent="0.3">
      <c r="A11" s="170"/>
      <c r="B11" s="185"/>
      <c r="C11" s="185"/>
      <c r="D11" s="185"/>
      <c r="E11" s="185"/>
      <c r="F11" s="186"/>
      <c r="G11" s="187"/>
    </row>
    <row r="12" spans="1:255" ht="16.95" customHeight="1" x14ac:dyDescent="0.3">
      <c r="A12" s="188" t="s">
        <v>163</v>
      </c>
      <c r="B12" s="189">
        <f>Bijlage_1!C5</f>
        <v>0</v>
      </c>
      <c r="C12" s="189">
        <f>Bijlage_1!D5</f>
        <v>0</v>
      </c>
      <c r="D12" s="190">
        <f>Bijlage_1!E5</f>
        <v>0</v>
      </c>
      <c r="E12" s="190">
        <f>Bijlage_1!G5</f>
        <v>0</v>
      </c>
      <c r="F12" s="191"/>
      <c r="G12" s="192"/>
    </row>
    <row r="13" spans="1:255" ht="16.95" customHeight="1" thickBot="1" x14ac:dyDescent="0.35">
      <c r="A13" s="188"/>
      <c r="B13" s="193"/>
      <c r="C13" s="193"/>
      <c r="D13" s="193"/>
      <c r="E13" s="193"/>
      <c r="F13" s="191"/>
      <c r="G13" s="192"/>
    </row>
    <row r="14" spans="1:255" ht="16.95" customHeight="1" thickBot="1" x14ac:dyDescent="0.35">
      <c r="A14" s="194" t="s">
        <v>178</v>
      </c>
      <c r="B14" s="59"/>
      <c r="C14" s="253"/>
      <c r="D14" s="254"/>
      <c r="E14" s="254"/>
      <c r="F14" s="255"/>
      <c r="G14" s="195"/>
    </row>
    <row r="15" spans="1:255" ht="16.95" customHeight="1" thickBot="1" x14ac:dyDescent="0.35">
      <c r="A15" s="194" t="s">
        <v>179</v>
      </c>
      <c r="B15" s="59"/>
      <c r="C15" s="256"/>
      <c r="D15" s="254"/>
      <c r="E15" s="254"/>
      <c r="F15" s="255"/>
      <c r="G15" s="195"/>
    </row>
    <row r="16" spans="1:255" ht="16.95" customHeight="1" thickBot="1" x14ac:dyDescent="0.35">
      <c r="A16" s="194" t="s">
        <v>180</v>
      </c>
      <c r="B16" s="59"/>
      <c r="C16" s="256"/>
      <c r="D16" s="254"/>
      <c r="E16" s="254"/>
      <c r="F16" s="255"/>
      <c r="G16" s="195"/>
    </row>
    <row r="17" spans="1:7" ht="16.95" customHeight="1" thickBot="1" x14ac:dyDescent="0.35">
      <c r="A17" s="194" t="s">
        <v>181</v>
      </c>
      <c r="B17" s="59"/>
      <c r="C17" s="256"/>
      <c r="D17" s="254"/>
      <c r="E17" s="254"/>
      <c r="F17" s="255"/>
      <c r="G17" s="195"/>
    </row>
    <row r="18" spans="1:7" ht="16.95" customHeight="1" thickBot="1" x14ac:dyDescent="0.35">
      <c r="A18" s="194" t="s">
        <v>182</v>
      </c>
      <c r="B18" s="196">
        <f>Bijlage_1!G30</f>
        <v>0</v>
      </c>
      <c r="C18" s="257" t="s">
        <v>199</v>
      </c>
      <c r="D18" s="258"/>
      <c r="E18" s="258"/>
      <c r="F18" s="259"/>
      <c r="G18" s="195"/>
    </row>
    <row r="19" spans="1:7" ht="16.95" customHeight="1" thickBot="1" x14ac:dyDescent="0.35">
      <c r="A19" s="194" t="s">
        <v>183</v>
      </c>
      <c r="B19" s="196">
        <f>Bijlage_1!G30</f>
        <v>0</v>
      </c>
      <c r="C19" s="257" t="s">
        <v>199</v>
      </c>
      <c r="D19" s="258"/>
      <c r="E19" s="258"/>
      <c r="F19" s="259"/>
      <c r="G19" s="195"/>
    </row>
    <row r="20" spans="1:7" ht="16.95" customHeight="1" thickBot="1" x14ac:dyDescent="0.35">
      <c r="A20" s="197" t="s">
        <v>190</v>
      </c>
      <c r="B20" s="198">
        <f>SUM(B14:B19)</f>
        <v>0</v>
      </c>
      <c r="C20" s="250" t="s">
        <v>193</v>
      </c>
      <c r="D20" s="251"/>
      <c r="E20" s="251"/>
      <c r="F20" s="252"/>
      <c r="G20" s="195"/>
    </row>
    <row r="21" spans="1:7" ht="16.95" customHeight="1" x14ac:dyDescent="0.3">
      <c r="A21" s="199"/>
      <c r="B21" s="249"/>
      <c r="C21" s="244"/>
      <c r="D21" s="244"/>
      <c r="E21" s="244"/>
      <c r="F21" s="244"/>
      <c r="G21" s="195"/>
    </row>
    <row r="22" spans="1:7" ht="16.95" customHeight="1" x14ac:dyDescent="0.3">
      <c r="A22" s="199"/>
      <c r="B22" s="244"/>
      <c r="C22" s="244"/>
      <c r="D22" s="244"/>
      <c r="E22" s="244"/>
      <c r="F22" s="244"/>
      <c r="G22" s="200"/>
    </row>
    <row r="23" spans="1:7" ht="16.95" customHeight="1" x14ac:dyDescent="0.3">
      <c r="A23" s="199"/>
      <c r="G23" s="201"/>
    </row>
    <row r="24" spans="1:7" ht="16.95" customHeight="1" x14ac:dyDescent="0.3">
      <c r="A24" s="199"/>
      <c r="B24" s="202"/>
      <c r="G24" s="203"/>
    </row>
    <row r="25" spans="1:7" ht="16.95" customHeight="1" x14ac:dyDescent="0.3">
      <c r="A25" s="164" t="s">
        <v>96</v>
      </c>
      <c r="B25" s="204"/>
      <c r="C25" s="204"/>
      <c r="D25" s="204"/>
      <c r="E25" s="204"/>
      <c r="F25" s="204"/>
      <c r="G25" s="205"/>
    </row>
    <row r="26" spans="1:7" ht="16.95" customHeight="1" x14ac:dyDescent="0.3">
      <c r="A26" s="264" t="s">
        <v>196</v>
      </c>
      <c r="B26" s="265"/>
      <c r="C26" s="265"/>
      <c r="D26" s="265"/>
      <c r="E26" s="265"/>
      <c r="F26" s="265"/>
      <c r="G26" s="266"/>
    </row>
    <row r="27" spans="1:7" ht="16.95" customHeight="1" thickBot="1" x14ac:dyDescent="0.35">
      <c r="A27" s="207"/>
      <c r="B27" s="208"/>
      <c r="C27" s="208"/>
      <c r="D27" s="208"/>
      <c r="E27" s="208"/>
      <c r="F27" s="208"/>
      <c r="G27" s="206"/>
    </row>
    <row r="28" spans="1:7" ht="31.8" thickBot="1" x14ac:dyDescent="0.35">
      <c r="A28" s="209" t="s">
        <v>98</v>
      </c>
      <c r="B28" s="210"/>
      <c r="C28" s="211"/>
      <c r="D28" s="212" t="s">
        <v>195</v>
      </c>
      <c r="E28" s="213" t="s">
        <v>169</v>
      </c>
      <c r="F28" s="212" t="s">
        <v>101</v>
      </c>
      <c r="G28" s="214" t="s">
        <v>169</v>
      </c>
    </row>
    <row r="29" spans="1:7" ht="31.8" thickBot="1" x14ac:dyDescent="0.35">
      <c r="A29" s="215" t="s">
        <v>166</v>
      </c>
      <c r="B29" s="247" t="s">
        <v>187</v>
      </c>
      <c r="C29" s="248"/>
      <c r="D29" s="68"/>
      <c r="E29" s="71"/>
      <c r="F29" s="71"/>
      <c r="G29" s="245" t="e">
        <f>ROUND((F29+F30)/(D29+D30),2)</f>
        <v>#DIV/0!</v>
      </c>
    </row>
    <row r="30" spans="1:7" ht="31.8" customHeight="1" thickBot="1" x14ac:dyDescent="0.35">
      <c r="A30" s="215" t="s">
        <v>167</v>
      </c>
      <c r="B30" s="248"/>
      <c r="C30" s="248"/>
      <c r="D30" s="68"/>
      <c r="E30" s="71"/>
      <c r="F30" s="71"/>
      <c r="G30" s="246"/>
    </row>
    <row r="31" spans="1:7" ht="13.8" customHeight="1" thickBot="1" x14ac:dyDescent="0.35">
      <c r="A31" s="216"/>
      <c r="B31" s="217"/>
      <c r="C31" s="217"/>
      <c r="D31" s="218"/>
      <c r="E31" s="219"/>
      <c r="F31" s="219"/>
      <c r="G31" s="220"/>
    </row>
    <row r="32" spans="1:7" ht="34.200000000000003" customHeight="1" thickBot="1" x14ac:dyDescent="0.35">
      <c r="A32" s="215" t="s">
        <v>171</v>
      </c>
      <c r="B32" s="247" t="s">
        <v>185</v>
      </c>
      <c r="C32" s="248"/>
      <c r="D32" s="69"/>
      <c r="E32" s="72"/>
      <c r="F32" s="72"/>
      <c r="G32" s="245" t="e">
        <f>ROUND((F32+F33)/(D32+D33),2)</f>
        <v>#DIV/0!</v>
      </c>
    </row>
    <row r="33" spans="1:7" ht="31.8" thickBot="1" x14ac:dyDescent="0.35">
      <c r="A33" s="215" t="s">
        <v>172</v>
      </c>
      <c r="B33" s="248"/>
      <c r="C33" s="248"/>
      <c r="D33" s="69"/>
      <c r="E33" s="72"/>
      <c r="F33" s="72"/>
      <c r="G33" s="246"/>
    </row>
    <row r="34" spans="1:7" ht="13.8" customHeight="1" thickBot="1" x14ac:dyDescent="0.35">
      <c r="A34" s="216"/>
      <c r="B34" s="217"/>
      <c r="C34" s="217"/>
      <c r="D34" s="218"/>
      <c r="E34" s="219"/>
      <c r="F34" s="219"/>
      <c r="G34" s="221"/>
    </row>
    <row r="35" spans="1:7" ht="34.049999999999997" customHeight="1" thickBot="1" x14ac:dyDescent="0.35">
      <c r="A35" s="215" t="s">
        <v>173</v>
      </c>
      <c r="B35" s="247" t="s">
        <v>186</v>
      </c>
      <c r="C35" s="248"/>
      <c r="D35" s="70"/>
      <c r="E35" s="73"/>
      <c r="F35" s="73"/>
      <c r="G35" s="245" t="e">
        <f>ROUND((F35+F36)/(D35+D36),2)</f>
        <v>#DIV/0!</v>
      </c>
    </row>
    <row r="36" spans="1:7" ht="31.8" customHeight="1" thickBot="1" x14ac:dyDescent="0.35">
      <c r="A36" s="215" t="s">
        <v>174</v>
      </c>
      <c r="B36" s="248"/>
      <c r="C36" s="248"/>
      <c r="D36" s="70"/>
      <c r="E36" s="73"/>
      <c r="F36" s="73"/>
      <c r="G36" s="246"/>
    </row>
    <row r="37" spans="1:7" ht="16.95" customHeight="1" thickBot="1" x14ac:dyDescent="0.35">
      <c r="A37" s="216"/>
      <c r="B37" s="217"/>
      <c r="C37" s="217"/>
      <c r="D37" s="222"/>
      <c r="E37" s="223"/>
      <c r="F37" s="223"/>
      <c r="G37" s="224"/>
    </row>
    <row r="38" spans="1:7" ht="16.95" customHeight="1" thickBot="1" x14ac:dyDescent="0.35">
      <c r="A38" s="173" t="s">
        <v>103</v>
      </c>
      <c r="B38" s="225"/>
      <c r="C38" s="211"/>
      <c r="D38" s="226">
        <f>SUM(D29:D36)</f>
        <v>0</v>
      </c>
      <c r="E38" s="227"/>
      <c r="F38" s="228">
        <f>SUM(F29:F36)</f>
        <v>0</v>
      </c>
      <c r="G38" s="229"/>
    </row>
    <row r="39" spans="1:7" ht="16.95" customHeight="1" x14ac:dyDescent="0.3">
      <c r="A39" s="170"/>
      <c r="B39" s="191"/>
      <c r="C39" s="191"/>
      <c r="D39" s="191"/>
      <c r="E39" s="191"/>
      <c r="F39" s="191"/>
      <c r="G39" s="179"/>
    </row>
    <row r="40" spans="1:7" ht="16.95" customHeight="1" x14ac:dyDescent="0.3">
      <c r="A40" s="170"/>
      <c r="B40" s="191"/>
      <c r="C40" s="191"/>
      <c r="D40" s="191"/>
      <c r="E40" s="191"/>
      <c r="F40" s="191"/>
      <c r="G40" s="179"/>
    </row>
    <row r="41" spans="1:7" ht="16.95" customHeight="1" x14ac:dyDescent="0.3">
      <c r="A41" s="188" t="s">
        <v>104</v>
      </c>
      <c r="B41" s="191"/>
      <c r="C41" s="191"/>
      <c r="D41" s="191"/>
      <c r="E41" s="191"/>
      <c r="F41" s="191"/>
      <c r="G41" s="179"/>
    </row>
    <row r="42" spans="1:7" ht="16.95" customHeight="1" x14ac:dyDescent="0.3">
      <c r="A42" s="243" t="s">
        <v>106</v>
      </c>
      <c r="B42" s="244"/>
      <c r="C42" s="244"/>
      <c r="D42" s="244"/>
      <c r="E42" s="242" t="e">
        <f>F38/D38</f>
        <v>#DIV/0!</v>
      </c>
      <c r="F42" s="230" t="s">
        <v>197</v>
      </c>
      <c r="G42" s="195"/>
    </row>
    <row r="43" spans="1:7" ht="16.95" customHeight="1" x14ac:dyDescent="0.3">
      <c r="A43" s="188"/>
      <c r="B43" s="191"/>
      <c r="C43" s="191"/>
      <c r="D43" s="231"/>
      <c r="E43" s="191"/>
      <c r="F43" s="191"/>
      <c r="G43" s="179"/>
    </row>
    <row r="44" spans="1:7" ht="16.95" customHeight="1" x14ac:dyDescent="0.3">
      <c r="A44" s="188" t="s">
        <v>107</v>
      </c>
      <c r="B44" s="191"/>
      <c r="C44" s="191"/>
      <c r="D44" s="191"/>
      <c r="E44" s="191"/>
      <c r="F44" s="191"/>
      <c r="G44" s="179"/>
    </row>
    <row r="45" spans="1:7" ht="16.95" customHeight="1" x14ac:dyDescent="0.3">
      <c r="A45" s="170" t="s">
        <v>209</v>
      </c>
      <c r="B45" s="191"/>
      <c r="C45" s="191"/>
      <c r="D45" s="191"/>
      <c r="E45" s="232">
        <f>F38</f>
        <v>0</v>
      </c>
      <c r="G45" s="179"/>
    </row>
    <row r="46" spans="1:7" ht="16.95" customHeight="1" x14ac:dyDescent="0.3">
      <c r="A46" s="170" t="s">
        <v>208</v>
      </c>
      <c r="B46" s="191"/>
      <c r="C46" s="191"/>
      <c r="D46" s="191"/>
      <c r="E46" s="232">
        <f>Bijlage_1!F30</f>
        <v>0</v>
      </c>
      <c r="G46" s="179"/>
    </row>
    <row r="47" spans="1:7" ht="16.95" customHeight="1" x14ac:dyDescent="0.3">
      <c r="A47" s="188" t="s">
        <v>109</v>
      </c>
      <c r="B47" s="191"/>
      <c r="C47" s="191"/>
      <c r="D47" s="191"/>
      <c r="E47" s="233">
        <f>E45-E46</f>
        <v>0</v>
      </c>
      <c r="G47" s="179"/>
    </row>
    <row r="48" spans="1:7" ht="16.95" customHeight="1" x14ac:dyDescent="0.3">
      <c r="A48" s="170"/>
      <c r="B48" s="191"/>
      <c r="C48" s="191"/>
      <c r="D48" s="191"/>
      <c r="E48" s="191"/>
      <c r="F48" s="191"/>
      <c r="G48" s="179"/>
    </row>
    <row r="49" spans="1:7" ht="16.95" customHeight="1" x14ac:dyDescent="0.3">
      <c r="A49" s="188" t="s">
        <v>110</v>
      </c>
      <c r="B49" s="191"/>
      <c r="C49" s="231"/>
      <c r="D49" s="231"/>
      <c r="E49" s="191"/>
      <c r="G49" s="195"/>
    </row>
    <row r="50" spans="1:7" ht="16.95" customHeight="1" x14ac:dyDescent="0.3">
      <c r="A50" s="170" t="s">
        <v>194</v>
      </c>
      <c r="B50" s="234" t="e">
        <f>E47/D38</f>
        <v>#DIV/0!</v>
      </c>
      <c r="C50" s="231" t="s">
        <v>89</v>
      </c>
      <c r="D50" s="191" t="s">
        <v>206</v>
      </c>
      <c r="E50" s="191"/>
      <c r="G50" s="195"/>
    </row>
    <row r="51" spans="1:7" ht="16.95" customHeight="1" x14ac:dyDescent="0.3">
      <c r="A51" s="170"/>
      <c r="B51" s="234">
        <v>0.01</v>
      </c>
      <c r="C51" s="231" t="s">
        <v>89</v>
      </c>
      <c r="D51" s="230" t="s">
        <v>207</v>
      </c>
      <c r="E51" s="191"/>
      <c r="G51" s="195"/>
    </row>
    <row r="52" spans="1:7" ht="16.95" customHeight="1" x14ac:dyDescent="0.3">
      <c r="A52" s="170"/>
      <c r="B52" s="235" t="e">
        <f>IF(ABS(B50)&lt;=B51,"correct","niet correct")</f>
        <v>#DIV/0!</v>
      </c>
      <c r="C52" s="236" t="s">
        <v>88</v>
      </c>
      <c r="D52" s="237" t="s">
        <v>175</v>
      </c>
      <c r="E52" s="238"/>
      <c r="G52" s="195"/>
    </row>
  </sheetData>
  <sheetProtection algorithmName="SHA-512" hashValue="3HZY0dEs61GaqvwMCh+7sOa+CQLMiLDMlarsV2OAg0vZSm9SMKq11FYHBEaHLoXie8sLtgAIoqyfgJCyY2da0Q==" saltValue="XsuSl00WT76obfEnFgGcOA==" spinCount="100000" sheet="1" objects="1" scenarios="1"/>
  <mergeCells count="41">
    <mergeCell ref="A2:B2"/>
    <mergeCell ref="DV2:EA2"/>
    <mergeCell ref="CX2:DC2"/>
    <mergeCell ref="DD2:DI2"/>
    <mergeCell ref="DJ2:DO2"/>
    <mergeCell ref="DP2:DU2"/>
    <mergeCell ref="GP2:GU2"/>
    <mergeCell ref="EB2:EG2"/>
    <mergeCell ref="EH2:EM2"/>
    <mergeCell ref="EN2:ES2"/>
    <mergeCell ref="ET2:EY2"/>
    <mergeCell ref="EZ2:FE2"/>
    <mergeCell ref="FF2:FK2"/>
    <mergeCell ref="IF2:IK2"/>
    <mergeCell ref="IL2:IQ2"/>
    <mergeCell ref="IR2:IU2"/>
    <mergeCell ref="A5:E5"/>
    <mergeCell ref="A26:G26"/>
    <mergeCell ref="GV2:HA2"/>
    <mergeCell ref="HB2:HG2"/>
    <mergeCell ref="HH2:HM2"/>
    <mergeCell ref="HN2:HS2"/>
    <mergeCell ref="HT2:HY2"/>
    <mergeCell ref="HZ2:IE2"/>
    <mergeCell ref="FL2:FQ2"/>
    <mergeCell ref="FR2:FW2"/>
    <mergeCell ref="FX2:GC2"/>
    <mergeCell ref="GD2:GI2"/>
    <mergeCell ref="GJ2:GO2"/>
    <mergeCell ref="B21:F22"/>
    <mergeCell ref="C20:F20"/>
    <mergeCell ref="C14:F17"/>
    <mergeCell ref="C18:F18"/>
    <mergeCell ref="C19:F19"/>
    <mergeCell ref="A42:D42"/>
    <mergeCell ref="G29:G30"/>
    <mergeCell ref="G32:G33"/>
    <mergeCell ref="G35:G36"/>
    <mergeCell ref="B29:C30"/>
    <mergeCell ref="B32:C33"/>
    <mergeCell ref="B35:C36"/>
  </mergeCells>
  <phoneticPr fontId="15" type="noConversion"/>
  <conditionalFormatting sqref="B52">
    <cfRule type="cellIs" dxfId="17" priority="1" operator="equal">
      <formula>"correct"</formula>
    </cfRule>
    <cfRule type="cellIs" dxfId="16" priority="2" operator="equal">
      <formula>"niet correct"</formula>
    </cfRule>
  </conditionalFormatting>
  <pageMargins left="0.70000000000000007" right="0.70000000000000007" top="0.75" bottom="0.75" header="0.30000000000000004" footer="0.30000000000000004"/>
  <pageSetup paperSize="8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4ABA-C162-4BCD-9B1C-2B44FCF18506}">
  <sheetPr codeName="Blad7">
    <pageSetUpPr fitToPage="1"/>
  </sheetPr>
  <dimension ref="A1:IU52"/>
  <sheetViews>
    <sheetView showGridLines="0" topLeftCell="A28" zoomScale="90" zoomScaleNormal="90" workbookViewId="0">
      <selection activeCell="A2" sqref="A2:B2"/>
    </sheetView>
  </sheetViews>
  <sheetFormatPr defaultRowHeight="15.6" x14ac:dyDescent="0.3"/>
  <cols>
    <col min="1" max="1" width="52.44140625" style="156" customWidth="1"/>
    <col min="2" max="2" width="22.44140625" style="156" bestFit="1" customWidth="1"/>
    <col min="3" max="3" width="11.5546875" style="156" customWidth="1"/>
    <col min="4" max="4" width="15" style="156" customWidth="1"/>
    <col min="5" max="5" width="19.109375" style="156" customWidth="1"/>
    <col min="6" max="6" width="28.44140625" style="156" customWidth="1"/>
    <col min="7" max="7" width="23.77734375" style="156" customWidth="1"/>
    <col min="8" max="8" width="9.109375" style="156" customWidth="1"/>
    <col min="9" max="16384" width="8.88671875" style="156"/>
  </cols>
  <sheetData>
    <row r="1" spans="1:255" x14ac:dyDescent="0.3">
      <c r="A1" s="153" t="s">
        <v>161</v>
      </c>
      <c r="B1" s="154"/>
      <c r="C1" s="154"/>
      <c r="D1" s="154"/>
      <c r="E1" s="154"/>
      <c r="F1" s="154"/>
      <c r="G1" s="155"/>
    </row>
    <row r="2" spans="1:255" x14ac:dyDescent="0.3">
      <c r="A2" s="267" t="s">
        <v>0</v>
      </c>
      <c r="B2" s="268"/>
      <c r="C2" s="158"/>
      <c r="D2" s="159" t="s">
        <v>188</v>
      </c>
      <c r="E2" s="160"/>
      <c r="F2" s="160"/>
      <c r="G2" s="161"/>
      <c r="CX2" s="269"/>
      <c r="CY2" s="269"/>
      <c r="CZ2" s="269"/>
      <c r="DA2" s="269"/>
      <c r="DB2" s="269"/>
      <c r="DC2" s="269"/>
      <c r="DD2" s="260"/>
      <c r="DE2" s="260"/>
      <c r="DF2" s="260"/>
      <c r="DG2" s="260"/>
      <c r="DH2" s="260"/>
      <c r="DI2" s="260"/>
      <c r="DJ2" s="260"/>
      <c r="DK2" s="260"/>
      <c r="DL2" s="260"/>
      <c r="DM2" s="260"/>
      <c r="DN2" s="260"/>
      <c r="DO2" s="260"/>
      <c r="DP2" s="260"/>
      <c r="DQ2" s="260"/>
      <c r="DR2" s="260"/>
      <c r="DS2" s="260"/>
      <c r="DT2" s="260"/>
      <c r="DU2" s="260"/>
      <c r="DV2" s="260"/>
      <c r="DW2" s="260"/>
      <c r="DX2" s="260"/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0"/>
      <c r="EQ2" s="260"/>
      <c r="ER2" s="260"/>
      <c r="ES2" s="260"/>
      <c r="ET2" s="260"/>
      <c r="EU2" s="260"/>
      <c r="EV2" s="260"/>
      <c r="EW2" s="260"/>
      <c r="EX2" s="260"/>
      <c r="EY2" s="260"/>
      <c r="EZ2" s="260"/>
      <c r="FA2" s="260"/>
      <c r="FB2" s="260"/>
      <c r="FC2" s="260"/>
      <c r="FD2" s="260"/>
      <c r="FE2" s="260"/>
      <c r="FF2" s="260"/>
      <c r="FG2" s="260"/>
      <c r="FH2" s="260"/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60"/>
      <c r="FU2" s="260"/>
      <c r="FV2" s="260"/>
      <c r="FW2" s="260"/>
      <c r="FX2" s="260"/>
      <c r="FY2" s="260"/>
      <c r="FZ2" s="260"/>
      <c r="GA2" s="260"/>
      <c r="GB2" s="260"/>
      <c r="GC2" s="260"/>
      <c r="GD2" s="260"/>
      <c r="GE2" s="260"/>
      <c r="GF2" s="260"/>
      <c r="GG2" s="260"/>
      <c r="GH2" s="260"/>
      <c r="GI2" s="260"/>
      <c r="GJ2" s="260"/>
      <c r="GK2" s="260"/>
      <c r="GL2" s="260"/>
      <c r="GM2" s="260"/>
      <c r="GN2" s="260"/>
      <c r="GO2" s="260"/>
      <c r="GP2" s="260"/>
      <c r="GQ2" s="260"/>
      <c r="GR2" s="260"/>
      <c r="GS2" s="260"/>
      <c r="GT2" s="260"/>
      <c r="GU2" s="260"/>
      <c r="GV2" s="260"/>
      <c r="GW2" s="260"/>
      <c r="GX2" s="260"/>
      <c r="GY2" s="260"/>
      <c r="GZ2" s="260"/>
      <c r="HA2" s="260"/>
      <c r="HB2" s="260"/>
      <c r="HC2" s="260"/>
      <c r="HD2" s="260"/>
      <c r="HE2" s="260"/>
      <c r="HF2" s="260"/>
      <c r="HG2" s="260"/>
      <c r="HH2" s="260"/>
      <c r="HI2" s="260"/>
      <c r="HJ2" s="260"/>
      <c r="HK2" s="260"/>
      <c r="HL2" s="260"/>
      <c r="HM2" s="260"/>
      <c r="HN2" s="260"/>
      <c r="HO2" s="260"/>
      <c r="HP2" s="260"/>
      <c r="HQ2" s="260"/>
      <c r="HR2" s="260"/>
      <c r="HS2" s="260"/>
      <c r="HT2" s="260"/>
      <c r="HU2" s="260"/>
      <c r="HV2" s="260"/>
      <c r="HW2" s="260"/>
      <c r="HX2" s="260"/>
      <c r="HY2" s="260"/>
      <c r="HZ2" s="260"/>
      <c r="IA2" s="260"/>
      <c r="IB2" s="260"/>
      <c r="IC2" s="260"/>
      <c r="ID2" s="260"/>
      <c r="IE2" s="260"/>
      <c r="IF2" s="260"/>
      <c r="IG2" s="260"/>
      <c r="IH2" s="260"/>
      <c r="II2" s="260"/>
      <c r="IJ2" s="260"/>
      <c r="IK2" s="260"/>
      <c r="IL2" s="260"/>
      <c r="IM2" s="260"/>
      <c r="IN2" s="260"/>
      <c r="IO2" s="260"/>
      <c r="IP2" s="260"/>
      <c r="IQ2" s="260"/>
      <c r="IR2" s="261"/>
      <c r="IS2" s="261"/>
      <c r="IT2" s="261"/>
      <c r="IU2" s="261"/>
    </row>
    <row r="3" spans="1:255" x14ac:dyDescent="0.3">
      <c r="A3" s="157"/>
      <c r="B3" s="158"/>
      <c r="C3" s="158"/>
      <c r="D3" s="158"/>
      <c r="E3" s="158"/>
      <c r="F3" s="158"/>
      <c r="G3" s="162"/>
      <c r="CX3" s="163"/>
      <c r="CY3" s="163"/>
      <c r="CZ3" s="163"/>
      <c r="DA3" s="163"/>
      <c r="DB3" s="163"/>
      <c r="DC3" s="163"/>
      <c r="DD3" s="163"/>
      <c r="DE3" s="163"/>
      <c r="DF3" s="163"/>
      <c r="DG3" s="163"/>
      <c r="DH3" s="163"/>
      <c r="DI3" s="163"/>
      <c r="DJ3" s="163"/>
      <c r="DK3" s="163"/>
      <c r="DL3" s="163"/>
      <c r="DM3" s="163"/>
      <c r="DN3" s="163"/>
      <c r="DO3" s="163"/>
      <c r="DP3" s="163"/>
      <c r="DQ3" s="163"/>
      <c r="DR3" s="163"/>
      <c r="DS3" s="163"/>
      <c r="DT3" s="163"/>
      <c r="DU3" s="163"/>
      <c r="DV3" s="163"/>
      <c r="DW3" s="163"/>
      <c r="DX3" s="163"/>
      <c r="DY3" s="163"/>
      <c r="DZ3" s="163"/>
      <c r="EA3" s="163"/>
      <c r="EB3" s="163"/>
      <c r="EC3" s="163"/>
      <c r="ED3" s="163"/>
      <c r="EE3" s="163"/>
      <c r="EF3" s="163"/>
      <c r="EG3" s="163"/>
      <c r="EH3" s="163"/>
      <c r="EI3" s="163"/>
      <c r="EJ3" s="163"/>
      <c r="EK3" s="163"/>
      <c r="EL3" s="163"/>
      <c r="EM3" s="163"/>
      <c r="EN3" s="163"/>
      <c r="EO3" s="163"/>
      <c r="EP3" s="163"/>
      <c r="EQ3" s="163"/>
      <c r="ER3" s="163"/>
      <c r="ES3" s="163"/>
      <c r="ET3" s="163"/>
      <c r="EU3" s="163"/>
      <c r="EV3" s="163"/>
      <c r="EW3" s="163"/>
      <c r="EX3" s="163"/>
      <c r="EY3" s="163"/>
      <c r="EZ3" s="163"/>
      <c r="FA3" s="163"/>
      <c r="FB3" s="163"/>
      <c r="FC3" s="163"/>
      <c r="FD3" s="163"/>
      <c r="FE3" s="163"/>
      <c r="FF3" s="163"/>
      <c r="FG3" s="163"/>
      <c r="FH3" s="163"/>
      <c r="FI3" s="163"/>
      <c r="FJ3" s="163"/>
      <c r="FK3" s="163"/>
      <c r="FL3" s="163"/>
      <c r="FM3" s="163"/>
      <c r="FN3" s="163"/>
      <c r="FO3" s="163"/>
      <c r="FP3" s="163"/>
      <c r="FQ3" s="163"/>
      <c r="FR3" s="163"/>
      <c r="FS3" s="163"/>
      <c r="FT3" s="163"/>
      <c r="FU3" s="163"/>
      <c r="FV3" s="163"/>
      <c r="FW3" s="163"/>
      <c r="FX3" s="163"/>
      <c r="FY3" s="163"/>
      <c r="FZ3" s="163"/>
      <c r="GA3" s="163"/>
      <c r="GB3" s="163"/>
      <c r="GC3" s="163"/>
      <c r="GD3" s="163"/>
      <c r="GE3" s="163"/>
      <c r="GF3" s="163"/>
      <c r="GG3" s="163"/>
      <c r="GH3" s="163"/>
      <c r="GI3" s="163"/>
      <c r="GJ3" s="163"/>
      <c r="GK3" s="163"/>
      <c r="GL3" s="163"/>
      <c r="GM3" s="163"/>
      <c r="GN3" s="163"/>
      <c r="GO3" s="163"/>
      <c r="GP3" s="163"/>
      <c r="GQ3" s="163"/>
      <c r="GR3" s="163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  <c r="HL3" s="163"/>
      <c r="HM3" s="163"/>
      <c r="HN3" s="163"/>
      <c r="HO3" s="163"/>
      <c r="HP3" s="163"/>
      <c r="HQ3" s="163"/>
      <c r="HR3" s="163"/>
      <c r="HS3" s="163"/>
      <c r="HT3" s="163"/>
      <c r="HU3" s="163"/>
      <c r="HV3" s="163"/>
      <c r="HW3" s="163"/>
      <c r="HX3" s="163"/>
      <c r="HY3" s="163"/>
      <c r="HZ3" s="163"/>
      <c r="IA3" s="163"/>
      <c r="IB3" s="163"/>
      <c r="IC3" s="163"/>
      <c r="ID3" s="163"/>
      <c r="IE3" s="163"/>
      <c r="IF3" s="163"/>
      <c r="IG3" s="163"/>
      <c r="IH3" s="163"/>
      <c r="II3" s="163"/>
      <c r="IJ3" s="163"/>
      <c r="IK3" s="163"/>
      <c r="IL3" s="163"/>
      <c r="IM3" s="163"/>
      <c r="IN3" s="163"/>
      <c r="IO3" s="163"/>
      <c r="IP3" s="163"/>
      <c r="IQ3" s="163"/>
      <c r="IR3" s="163"/>
      <c r="IS3" s="163"/>
      <c r="IT3" s="163"/>
      <c r="IU3" s="163"/>
    </row>
    <row r="4" spans="1:255" x14ac:dyDescent="0.3">
      <c r="A4" s="164" t="s">
        <v>81</v>
      </c>
      <c r="B4" s="165" t="s">
        <v>7</v>
      </c>
      <c r="C4" s="166"/>
      <c r="D4" s="166"/>
      <c r="E4" s="166"/>
      <c r="F4" s="166"/>
      <c r="G4" s="167"/>
    </row>
    <row r="5" spans="1:255" x14ac:dyDescent="0.3">
      <c r="A5" s="262"/>
      <c r="B5" s="263"/>
      <c r="C5" s="263"/>
      <c r="D5" s="263"/>
      <c r="E5" s="263"/>
      <c r="F5" s="168"/>
      <c r="G5" s="169"/>
    </row>
    <row r="6" spans="1:255" ht="16.95" customHeight="1" thickBot="1" x14ac:dyDescent="0.35">
      <c r="A6" s="170"/>
      <c r="F6" s="171"/>
      <c r="G6" s="172"/>
    </row>
    <row r="7" spans="1:255" ht="52.2" customHeight="1" thickBot="1" x14ac:dyDescent="0.35">
      <c r="A7" s="173" t="s">
        <v>162</v>
      </c>
      <c r="B7" s="174" t="s">
        <v>2</v>
      </c>
      <c r="C7" s="174" t="s">
        <v>3</v>
      </c>
      <c r="D7" s="174" t="s">
        <v>4</v>
      </c>
      <c r="E7" s="174" t="s">
        <v>191</v>
      </c>
      <c r="F7" s="174" t="s">
        <v>192</v>
      </c>
      <c r="G7" s="175"/>
    </row>
    <row r="8" spans="1:255" ht="16.95" customHeight="1" thickBot="1" x14ac:dyDescent="0.35">
      <c r="A8" s="176" t="s">
        <v>185</v>
      </c>
      <c r="B8" s="177">
        <f>Bijlage_1!C15</f>
        <v>0</v>
      </c>
      <c r="C8" s="177">
        <f>Bijlage_1!D15</f>
        <v>0</v>
      </c>
      <c r="D8" s="178">
        <f>Bijlage_1!E15</f>
        <v>0</v>
      </c>
      <c r="E8" s="178">
        <f>Bijlage_1!G15</f>
        <v>0</v>
      </c>
      <c r="F8" s="178">
        <f>E8*2</f>
        <v>0</v>
      </c>
      <c r="G8" s="179"/>
    </row>
    <row r="9" spans="1:255" ht="16.95" customHeight="1" thickBot="1" x14ac:dyDescent="0.35">
      <c r="A9" s="180" t="s">
        <v>186</v>
      </c>
      <c r="B9" s="177">
        <f>Bijlage_1!C23</f>
        <v>0</v>
      </c>
      <c r="C9" s="177">
        <f>Bijlage_1!D23</f>
        <v>0</v>
      </c>
      <c r="D9" s="178">
        <f>Bijlage_1!E23</f>
        <v>0</v>
      </c>
      <c r="E9" s="178">
        <f>Bijlage_1!G23</f>
        <v>0</v>
      </c>
      <c r="F9" s="178">
        <f>E9*2</f>
        <v>0</v>
      </c>
      <c r="G9" s="179"/>
    </row>
    <row r="10" spans="1:255" ht="16.95" customHeight="1" thickBot="1" x14ac:dyDescent="0.35">
      <c r="A10" s="181" t="s">
        <v>190</v>
      </c>
      <c r="B10" s="182">
        <f>B8+B9</f>
        <v>0</v>
      </c>
      <c r="C10" s="182">
        <f>C8+C9</f>
        <v>0</v>
      </c>
      <c r="D10" s="183"/>
      <c r="E10" s="184">
        <f>E8+E9</f>
        <v>0</v>
      </c>
      <c r="F10" s="184">
        <f>F8+F9</f>
        <v>0</v>
      </c>
      <c r="G10" s="179"/>
    </row>
    <row r="11" spans="1:255" ht="16.95" customHeight="1" x14ac:dyDescent="0.3">
      <c r="A11" s="170"/>
      <c r="B11" s="185"/>
      <c r="C11" s="185"/>
      <c r="D11" s="185"/>
      <c r="E11" s="185"/>
      <c r="F11" s="186"/>
      <c r="G11" s="187"/>
    </row>
    <row r="12" spans="1:255" ht="16.95" customHeight="1" x14ac:dyDescent="0.3">
      <c r="A12" s="188" t="s">
        <v>163</v>
      </c>
      <c r="B12" s="189">
        <f>Bijlage_1!C6</f>
        <v>0</v>
      </c>
      <c r="C12" s="189">
        <f>Bijlage_1!D6</f>
        <v>0</v>
      </c>
      <c r="D12" s="190">
        <f>Bijlage_1!E6</f>
        <v>0</v>
      </c>
      <c r="E12" s="190">
        <f>Bijlage_1!G6</f>
        <v>0</v>
      </c>
      <c r="F12" s="191"/>
      <c r="G12" s="192"/>
    </row>
    <row r="13" spans="1:255" ht="16.95" customHeight="1" thickBot="1" x14ac:dyDescent="0.35">
      <c r="A13" s="188"/>
      <c r="B13" s="193"/>
      <c r="C13" s="193"/>
      <c r="D13" s="193"/>
      <c r="E13" s="193"/>
      <c r="F13" s="191"/>
      <c r="G13" s="192"/>
    </row>
    <row r="14" spans="1:255" ht="16.95" customHeight="1" thickBot="1" x14ac:dyDescent="0.35">
      <c r="A14" s="194" t="s">
        <v>210</v>
      </c>
      <c r="B14" s="59"/>
      <c r="C14" s="253"/>
      <c r="D14" s="254"/>
      <c r="E14" s="254"/>
      <c r="F14" s="255"/>
      <c r="G14" s="195"/>
    </row>
    <row r="15" spans="1:255" ht="16.95" customHeight="1" thickBot="1" x14ac:dyDescent="0.35">
      <c r="A15" s="194" t="s">
        <v>211</v>
      </c>
      <c r="B15" s="59"/>
      <c r="C15" s="256"/>
      <c r="D15" s="254"/>
      <c r="E15" s="254"/>
      <c r="F15" s="255"/>
      <c r="G15" s="195"/>
    </row>
    <row r="16" spans="1:255" ht="16.95" customHeight="1" thickBot="1" x14ac:dyDescent="0.35">
      <c r="A16" s="194" t="s">
        <v>212</v>
      </c>
      <c r="B16" s="59"/>
      <c r="C16" s="256"/>
      <c r="D16" s="254"/>
      <c r="E16" s="254"/>
      <c r="F16" s="255"/>
      <c r="G16" s="195"/>
    </row>
    <row r="17" spans="1:7" ht="16.95" customHeight="1" thickBot="1" x14ac:dyDescent="0.35">
      <c r="A17" s="194" t="s">
        <v>213</v>
      </c>
      <c r="B17" s="59"/>
      <c r="C17" s="256"/>
      <c r="D17" s="254"/>
      <c r="E17" s="254"/>
      <c r="F17" s="255"/>
      <c r="G17" s="195"/>
    </row>
    <row r="18" spans="1:7" ht="16.95" customHeight="1" thickBot="1" x14ac:dyDescent="0.35">
      <c r="A18" s="194" t="s">
        <v>214</v>
      </c>
      <c r="B18" s="196">
        <f>Bijlage_1!G31</f>
        <v>0</v>
      </c>
      <c r="C18" s="257" t="s">
        <v>199</v>
      </c>
      <c r="D18" s="258"/>
      <c r="E18" s="258"/>
      <c r="F18" s="259"/>
      <c r="G18" s="195"/>
    </row>
    <row r="19" spans="1:7" ht="16.95" customHeight="1" thickBot="1" x14ac:dyDescent="0.35">
      <c r="A19" s="194" t="s">
        <v>215</v>
      </c>
      <c r="B19" s="196">
        <f>Bijlage_1!G31</f>
        <v>0</v>
      </c>
      <c r="C19" s="257" t="s">
        <v>199</v>
      </c>
      <c r="D19" s="258"/>
      <c r="E19" s="258"/>
      <c r="F19" s="259"/>
      <c r="G19" s="195"/>
    </row>
    <row r="20" spans="1:7" ht="16.95" customHeight="1" thickBot="1" x14ac:dyDescent="0.35">
      <c r="A20" s="197" t="s">
        <v>190</v>
      </c>
      <c r="B20" s="198">
        <f>SUM(B14:B19)</f>
        <v>0</v>
      </c>
      <c r="C20" s="250" t="s">
        <v>193</v>
      </c>
      <c r="D20" s="251"/>
      <c r="E20" s="251"/>
      <c r="F20" s="252"/>
      <c r="G20" s="195"/>
    </row>
    <row r="21" spans="1:7" ht="16.95" customHeight="1" x14ac:dyDescent="0.3">
      <c r="A21" s="199"/>
      <c r="B21" s="249"/>
      <c r="C21" s="244"/>
      <c r="D21" s="244"/>
      <c r="E21" s="244"/>
      <c r="F21" s="244"/>
      <c r="G21" s="195"/>
    </row>
    <row r="22" spans="1:7" ht="16.95" customHeight="1" x14ac:dyDescent="0.3">
      <c r="A22" s="199"/>
      <c r="B22" s="244"/>
      <c r="C22" s="244"/>
      <c r="D22" s="244"/>
      <c r="E22" s="244"/>
      <c r="F22" s="244"/>
      <c r="G22" s="200"/>
    </row>
    <row r="23" spans="1:7" ht="16.95" customHeight="1" x14ac:dyDescent="0.3">
      <c r="A23" s="199"/>
      <c r="G23" s="201"/>
    </row>
    <row r="24" spans="1:7" ht="16.95" customHeight="1" x14ac:dyDescent="0.3">
      <c r="A24" s="199"/>
      <c r="B24" s="202"/>
      <c r="G24" s="203"/>
    </row>
    <row r="25" spans="1:7" ht="16.95" customHeight="1" x14ac:dyDescent="0.3">
      <c r="A25" s="164" t="s">
        <v>96</v>
      </c>
      <c r="B25" s="204"/>
      <c r="C25" s="204"/>
      <c r="D25" s="204"/>
      <c r="E25" s="204"/>
      <c r="F25" s="204"/>
      <c r="G25" s="205"/>
    </row>
    <row r="26" spans="1:7" ht="16.95" customHeight="1" x14ac:dyDescent="0.3">
      <c r="A26" s="264" t="s">
        <v>196</v>
      </c>
      <c r="B26" s="265"/>
      <c r="C26" s="265"/>
      <c r="D26" s="265"/>
      <c r="E26" s="265"/>
      <c r="F26" s="265"/>
      <c r="G26" s="266"/>
    </row>
    <row r="27" spans="1:7" ht="16.95" customHeight="1" thickBot="1" x14ac:dyDescent="0.35">
      <c r="A27" s="207"/>
      <c r="B27" s="208"/>
      <c r="C27" s="208"/>
      <c r="D27" s="208"/>
      <c r="E27" s="208"/>
      <c r="F27" s="208"/>
      <c r="G27" s="206"/>
    </row>
    <row r="28" spans="1:7" ht="31.8" thickBot="1" x14ac:dyDescent="0.35">
      <c r="A28" s="209" t="s">
        <v>98</v>
      </c>
      <c r="B28" s="210"/>
      <c r="C28" s="211"/>
      <c r="D28" s="212" t="s">
        <v>195</v>
      </c>
      <c r="E28" s="213" t="s">
        <v>169</v>
      </c>
      <c r="F28" s="212" t="s">
        <v>101</v>
      </c>
      <c r="G28" s="214" t="s">
        <v>169</v>
      </c>
    </row>
    <row r="29" spans="1:7" ht="34.200000000000003" customHeight="1" thickBot="1" x14ac:dyDescent="0.35">
      <c r="A29" s="215" t="s">
        <v>49</v>
      </c>
      <c r="B29" s="247" t="s">
        <v>187</v>
      </c>
      <c r="C29" s="248"/>
      <c r="D29" s="68"/>
      <c r="E29" s="71"/>
      <c r="F29" s="71"/>
      <c r="G29" s="245" t="e">
        <f>ROUND((F29+F30)/(D29+D30),2)</f>
        <v>#DIV/0!</v>
      </c>
    </row>
    <row r="30" spans="1:7" ht="31.8" customHeight="1" thickBot="1" x14ac:dyDescent="0.35">
      <c r="A30" s="215" t="s">
        <v>51</v>
      </c>
      <c r="B30" s="248"/>
      <c r="C30" s="248"/>
      <c r="D30" s="68"/>
      <c r="E30" s="71"/>
      <c r="F30" s="71"/>
      <c r="G30" s="246"/>
    </row>
    <row r="31" spans="1:7" ht="13.8" customHeight="1" thickBot="1" x14ac:dyDescent="0.35">
      <c r="A31" s="216"/>
      <c r="B31" s="217"/>
      <c r="C31" s="217"/>
      <c r="D31" s="218"/>
      <c r="E31" s="219"/>
      <c r="F31" s="219"/>
      <c r="G31" s="220"/>
    </row>
    <row r="32" spans="1:7" ht="34.200000000000003" customHeight="1" thickBot="1" x14ac:dyDescent="0.35">
      <c r="A32" s="215" t="s">
        <v>220</v>
      </c>
      <c r="B32" s="247" t="s">
        <v>185</v>
      </c>
      <c r="C32" s="248"/>
      <c r="D32" s="69"/>
      <c r="E32" s="72"/>
      <c r="F32" s="72"/>
      <c r="G32" s="245" t="e">
        <f>ROUND((F32+F33)/(D32+D33),2)</f>
        <v>#DIV/0!</v>
      </c>
    </row>
    <row r="33" spans="1:7" ht="34.200000000000003" customHeight="1" thickBot="1" x14ac:dyDescent="0.35">
      <c r="A33" s="215" t="s">
        <v>221</v>
      </c>
      <c r="B33" s="248"/>
      <c r="C33" s="248"/>
      <c r="D33" s="69"/>
      <c r="E33" s="72"/>
      <c r="F33" s="72"/>
      <c r="G33" s="246"/>
    </row>
    <row r="34" spans="1:7" ht="13.8" customHeight="1" thickBot="1" x14ac:dyDescent="0.35">
      <c r="A34" s="216"/>
      <c r="B34" s="217"/>
      <c r="C34" s="217"/>
      <c r="D34" s="218"/>
      <c r="E34" s="219"/>
      <c r="F34" s="219"/>
      <c r="G34" s="221"/>
    </row>
    <row r="35" spans="1:7" ht="34.049999999999997" customHeight="1" thickBot="1" x14ac:dyDescent="0.35">
      <c r="A35" s="215" t="s">
        <v>222</v>
      </c>
      <c r="B35" s="247" t="s">
        <v>186</v>
      </c>
      <c r="C35" s="248"/>
      <c r="D35" s="70"/>
      <c r="E35" s="73"/>
      <c r="F35" s="73"/>
      <c r="G35" s="245" t="e">
        <f>ROUND((F35+F36)/(D35+D36),2)</f>
        <v>#DIV/0!</v>
      </c>
    </row>
    <row r="36" spans="1:7" ht="31.8" customHeight="1" thickBot="1" x14ac:dyDescent="0.35">
      <c r="A36" s="215" t="s">
        <v>223</v>
      </c>
      <c r="B36" s="248"/>
      <c r="C36" s="248"/>
      <c r="D36" s="70"/>
      <c r="E36" s="73"/>
      <c r="F36" s="73"/>
      <c r="G36" s="246"/>
    </row>
    <row r="37" spans="1:7" ht="16.95" customHeight="1" thickBot="1" x14ac:dyDescent="0.35">
      <c r="A37" s="216"/>
      <c r="B37" s="217"/>
      <c r="C37" s="217"/>
      <c r="D37" s="222"/>
      <c r="E37" s="223"/>
      <c r="F37" s="223"/>
      <c r="G37" s="224"/>
    </row>
    <row r="38" spans="1:7" ht="16.95" customHeight="1" thickBot="1" x14ac:dyDescent="0.35">
      <c r="A38" s="173" t="s">
        <v>103</v>
      </c>
      <c r="B38" s="225"/>
      <c r="C38" s="211"/>
      <c r="D38" s="226">
        <f>SUM(D29:D36)</f>
        <v>0</v>
      </c>
      <c r="E38" s="227"/>
      <c r="F38" s="228">
        <f>SUM(F29:F36)</f>
        <v>0</v>
      </c>
      <c r="G38" s="229"/>
    </row>
    <row r="39" spans="1:7" ht="16.95" customHeight="1" x14ac:dyDescent="0.3">
      <c r="A39" s="170"/>
      <c r="B39" s="191"/>
      <c r="C39" s="191"/>
      <c r="D39" s="191"/>
      <c r="E39" s="191"/>
      <c r="F39" s="191"/>
      <c r="G39" s="179"/>
    </row>
    <row r="40" spans="1:7" ht="16.95" customHeight="1" x14ac:dyDescent="0.3">
      <c r="A40" s="170"/>
      <c r="B40" s="191"/>
      <c r="C40" s="191"/>
      <c r="D40" s="191"/>
      <c r="E40" s="191"/>
      <c r="F40" s="191"/>
      <c r="G40" s="179"/>
    </row>
    <row r="41" spans="1:7" ht="16.95" customHeight="1" x14ac:dyDescent="0.3">
      <c r="A41" s="188" t="s">
        <v>104</v>
      </c>
      <c r="B41" s="191"/>
      <c r="C41" s="191"/>
      <c r="D41" s="191"/>
      <c r="E41" s="191"/>
      <c r="F41" s="191"/>
      <c r="G41" s="179"/>
    </row>
    <row r="42" spans="1:7" ht="16.95" customHeight="1" x14ac:dyDescent="0.3">
      <c r="A42" s="243" t="s">
        <v>106</v>
      </c>
      <c r="B42" s="244"/>
      <c r="C42" s="244"/>
      <c r="D42" s="244"/>
      <c r="E42" s="239" t="e">
        <f>F38/D38</f>
        <v>#DIV/0!</v>
      </c>
      <c r="F42" s="230" t="s">
        <v>197</v>
      </c>
      <c r="G42" s="195"/>
    </row>
    <row r="43" spans="1:7" ht="16.95" customHeight="1" x14ac:dyDescent="0.3">
      <c r="A43" s="188"/>
      <c r="B43" s="191"/>
      <c r="C43" s="191"/>
      <c r="D43" s="231"/>
      <c r="E43" s="191"/>
      <c r="F43" s="191"/>
      <c r="G43" s="179"/>
    </row>
    <row r="44" spans="1:7" ht="16.95" customHeight="1" x14ac:dyDescent="0.3">
      <c r="A44" s="188" t="s">
        <v>107</v>
      </c>
      <c r="B44" s="191"/>
      <c r="C44" s="191"/>
      <c r="D44" s="191"/>
      <c r="E44" s="191"/>
      <c r="F44" s="191"/>
      <c r="G44" s="179"/>
    </row>
    <row r="45" spans="1:7" ht="16.95" customHeight="1" x14ac:dyDescent="0.3">
      <c r="A45" s="170" t="s">
        <v>209</v>
      </c>
      <c r="B45" s="191"/>
      <c r="C45" s="191"/>
      <c r="D45" s="191"/>
      <c r="E45" s="232">
        <f>F38</f>
        <v>0</v>
      </c>
      <c r="G45" s="179"/>
    </row>
    <row r="46" spans="1:7" ht="16.95" customHeight="1" x14ac:dyDescent="0.3">
      <c r="A46" s="170" t="s">
        <v>208</v>
      </c>
      <c r="B46" s="191"/>
      <c r="C46" s="191"/>
      <c r="D46" s="191"/>
      <c r="E46" s="232">
        <f>Bijlage_1!G31</f>
        <v>0</v>
      </c>
      <c r="G46" s="179"/>
    </row>
    <row r="47" spans="1:7" ht="16.95" customHeight="1" x14ac:dyDescent="0.3">
      <c r="A47" s="188" t="s">
        <v>109</v>
      </c>
      <c r="B47" s="191"/>
      <c r="C47" s="191"/>
      <c r="D47" s="191"/>
      <c r="E47" s="233">
        <f>E45-E46</f>
        <v>0</v>
      </c>
      <c r="G47" s="179"/>
    </row>
    <row r="48" spans="1:7" ht="16.95" customHeight="1" x14ac:dyDescent="0.3">
      <c r="A48" s="170"/>
      <c r="B48" s="191"/>
      <c r="C48" s="191"/>
      <c r="D48" s="191"/>
      <c r="E48" s="191"/>
      <c r="F48" s="191"/>
      <c r="G48" s="179"/>
    </row>
    <row r="49" spans="1:7" ht="16.95" customHeight="1" x14ac:dyDescent="0.3">
      <c r="A49" s="188" t="s">
        <v>110</v>
      </c>
      <c r="B49" s="191"/>
      <c r="C49" s="231"/>
      <c r="D49" s="231"/>
      <c r="E49" s="191"/>
      <c r="G49" s="195"/>
    </row>
    <row r="50" spans="1:7" ht="16.95" customHeight="1" x14ac:dyDescent="0.3">
      <c r="A50" s="170" t="s">
        <v>194</v>
      </c>
      <c r="B50" s="234" t="e">
        <f>E47/D38</f>
        <v>#DIV/0!</v>
      </c>
      <c r="C50" s="231" t="s">
        <v>89</v>
      </c>
      <c r="D50" s="191" t="s">
        <v>206</v>
      </c>
      <c r="E50" s="191"/>
      <c r="G50" s="195"/>
    </row>
    <row r="51" spans="1:7" ht="16.95" customHeight="1" x14ac:dyDescent="0.3">
      <c r="A51" s="170"/>
      <c r="B51" s="234">
        <v>0.01</v>
      </c>
      <c r="C51" s="231" t="s">
        <v>89</v>
      </c>
      <c r="D51" s="230" t="s">
        <v>207</v>
      </c>
      <c r="E51" s="191"/>
      <c r="G51" s="195"/>
    </row>
    <row r="52" spans="1:7" ht="16.95" customHeight="1" x14ac:dyDescent="0.3">
      <c r="A52" s="170"/>
      <c r="B52" s="235" t="e">
        <f>IF(ABS(B50)&lt;=B51,"correct","niet correct")</f>
        <v>#DIV/0!</v>
      </c>
      <c r="C52" s="236" t="s">
        <v>88</v>
      </c>
      <c r="D52" s="237" t="s">
        <v>175</v>
      </c>
      <c r="E52" s="238"/>
      <c r="G52" s="195"/>
    </row>
  </sheetData>
  <sheetProtection algorithmName="SHA-512" hashValue="bvKK05tf3hRCBRnURddJTJXMi025udYSnNpwFlv7lGOJ+CsCd5oaFtlCqVJanyKxsnaw3u0HHpSGMGOfycJsnA==" saltValue="WcNMv1diFi7LU/7ajtDK+w==" spinCount="100000" sheet="1" objects="1" scenarios="1"/>
  <mergeCells count="41">
    <mergeCell ref="C18:F18"/>
    <mergeCell ref="GV2:HA2"/>
    <mergeCell ref="HB2:HG2"/>
    <mergeCell ref="HH2:HM2"/>
    <mergeCell ref="HN2:HS2"/>
    <mergeCell ref="FL2:FQ2"/>
    <mergeCell ref="FR2:FW2"/>
    <mergeCell ref="FX2:GC2"/>
    <mergeCell ref="GD2:GI2"/>
    <mergeCell ref="GJ2:GO2"/>
    <mergeCell ref="GP2:GU2"/>
    <mergeCell ref="EB2:EG2"/>
    <mergeCell ref="EH2:EM2"/>
    <mergeCell ref="EN2:ES2"/>
    <mergeCell ref="ET2:EY2"/>
    <mergeCell ref="EZ2:FE2"/>
    <mergeCell ref="IF2:IK2"/>
    <mergeCell ref="IL2:IQ2"/>
    <mergeCell ref="IR2:IU2"/>
    <mergeCell ref="A5:E5"/>
    <mergeCell ref="C14:F17"/>
    <mergeCell ref="HT2:HY2"/>
    <mergeCell ref="HZ2:IE2"/>
    <mergeCell ref="FF2:FK2"/>
    <mergeCell ref="A2:B2"/>
    <mergeCell ref="CX2:DC2"/>
    <mergeCell ref="DD2:DI2"/>
    <mergeCell ref="DJ2:DO2"/>
    <mergeCell ref="DP2:DU2"/>
    <mergeCell ref="DV2:EA2"/>
    <mergeCell ref="C19:F19"/>
    <mergeCell ref="C20:F20"/>
    <mergeCell ref="B21:F22"/>
    <mergeCell ref="A26:G26"/>
    <mergeCell ref="B29:C30"/>
    <mergeCell ref="G29:G30"/>
    <mergeCell ref="B32:C33"/>
    <mergeCell ref="G32:G33"/>
    <mergeCell ref="B35:C36"/>
    <mergeCell ref="G35:G36"/>
    <mergeCell ref="A42:D42"/>
  </mergeCells>
  <conditionalFormatting sqref="B52">
    <cfRule type="cellIs" dxfId="15" priority="1" operator="equal">
      <formula>"correct"</formula>
    </cfRule>
    <cfRule type="cellIs" dxfId="14" priority="2" operator="equal">
      <formula>"niet correct"</formula>
    </cfRule>
  </conditionalFormatting>
  <pageMargins left="0.70000000000000007" right="0.70000000000000007" top="0.75" bottom="0.75" header="0.30000000000000004" footer="0.30000000000000004"/>
  <pageSetup paperSize="8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7196-DB8D-4054-B503-7029A63B6416}">
  <sheetPr codeName="Blad8">
    <pageSetUpPr fitToPage="1"/>
  </sheetPr>
  <dimension ref="A1:IU52"/>
  <sheetViews>
    <sheetView showGridLines="0" zoomScale="90" zoomScaleNormal="90" workbookViewId="0">
      <selection activeCell="A42" sqref="A42:D42"/>
    </sheetView>
  </sheetViews>
  <sheetFormatPr defaultRowHeight="15.6" x14ac:dyDescent="0.3"/>
  <cols>
    <col min="1" max="1" width="53.77734375" style="156" customWidth="1"/>
    <col min="2" max="2" width="22.44140625" style="156" bestFit="1" customWidth="1"/>
    <col min="3" max="3" width="11.5546875" style="156" customWidth="1"/>
    <col min="4" max="4" width="15" style="156" customWidth="1"/>
    <col min="5" max="5" width="19.109375" style="156" customWidth="1"/>
    <col min="6" max="6" width="28.44140625" style="156" customWidth="1"/>
    <col min="7" max="7" width="23.77734375" style="156" customWidth="1"/>
    <col min="8" max="8" width="9.109375" style="156" customWidth="1"/>
    <col min="9" max="16384" width="8.88671875" style="156"/>
  </cols>
  <sheetData>
    <row r="1" spans="1:255" x14ac:dyDescent="0.3">
      <c r="A1" s="153" t="s">
        <v>161</v>
      </c>
      <c r="B1" s="154"/>
      <c r="C1" s="154"/>
      <c r="D1" s="154"/>
      <c r="E1" s="154"/>
      <c r="F1" s="154"/>
      <c r="G1" s="155"/>
    </row>
    <row r="2" spans="1:255" x14ac:dyDescent="0.3">
      <c r="A2" s="267" t="s">
        <v>0</v>
      </c>
      <c r="B2" s="268"/>
      <c r="C2" s="158"/>
      <c r="D2" s="159" t="s">
        <v>188</v>
      </c>
      <c r="E2" s="160"/>
      <c r="F2" s="160"/>
      <c r="G2" s="161"/>
      <c r="CX2" s="269"/>
      <c r="CY2" s="269"/>
      <c r="CZ2" s="269"/>
      <c r="DA2" s="269"/>
      <c r="DB2" s="269"/>
      <c r="DC2" s="269"/>
      <c r="DD2" s="260"/>
      <c r="DE2" s="260"/>
      <c r="DF2" s="260"/>
      <c r="DG2" s="260"/>
      <c r="DH2" s="260"/>
      <c r="DI2" s="260"/>
      <c r="DJ2" s="260"/>
      <c r="DK2" s="260"/>
      <c r="DL2" s="260"/>
      <c r="DM2" s="260"/>
      <c r="DN2" s="260"/>
      <c r="DO2" s="260"/>
      <c r="DP2" s="260"/>
      <c r="DQ2" s="260"/>
      <c r="DR2" s="260"/>
      <c r="DS2" s="260"/>
      <c r="DT2" s="260"/>
      <c r="DU2" s="260"/>
      <c r="DV2" s="260"/>
      <c r="DW2" s="260"/>
      <c r="DX2" s="260"/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0"/>
      <c r="EQ2" s="260"/>
      <c r="ER2" s="260"/>
      <c r="ES2" s="260"/>
      <c r="ET2" s="260"/>
      <c r="EU2" s="260"/>
      <c r="EV2" s="260"/>
      <c r="EW2" s="260"/>
      <c r="EX2" s="260"/>
      <c r="EY2" s="260"/>
      <c r="EZ2" s="260"/>
      <c r="FA2" s="260"/>
      <c r="FB2" s="260"/>
      <c r="FC2" s="260"/>
      <c r="FD2" s="260"/>
      <c r="FE2" s="260"/>
      <c r="FF2" s="260"/>
      <c r="FG2" s="260"/>
      <c r="FH2" s="260"/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60"/>
      <c r="FU2" s="260"/>
      <c r="FV2" s="260"/>
      <c r="FW2" s="260"/>
      <c r="FX2" s="260"/>
      <c r="FY2" s="260"/>
      <c r="FZ2" s="260"/>
      <c r="GA2" s="260"/>
      <c r="GB2" s="260"/>
      <c r="GC2" s="260"/>
      <c r="GD2" s="260"/>
      <c r="GE2" s="260"/>
      <c r="GF2" s="260"/>
      <c r="GG2" s="260"/>
      <c r="GH2" s="260"/>
      <c r="GI2" s="260"/>
      <c r="GJ2" s="260"/>
      <c r="GK2" s="260"/>
      <c r="GL2" s="260"/>
      <c r="GM2" s="260"/>
      <c r="GN2" s="260"/>
      <c r="GO2" s="260"/>
      <c r="GP2" s="260"/>
      <c r="GQ2" s="260"/>
      <c r="GR2" s="260"/>
      <c r="GS2" s="260"/>
      <c r="GT2" s="260"/>
      <c r="GU2" s="260"/>
      <c r="GV2" s="260"/>
      <c r="GW2" s="260"/>
      <c r="GX2" s="260"/>
      <c r="GY2" s="260"/>
      <c r="GZ2" s="260"/>
      <c r="HA2" s="260"/>
      <c r="HB2" s="260"/>
      <c r="HC2" s="260"/>
      <c r="HD2" s="260"/>
      <c r="HE2" s="260"/>
      <c r="HF2" s="260"/>
      <c r="HG2" s="260"/>
      <c r="HH2" s="260"/>
      <c r="HI2" s="260"/>
      <c r="HJ2" s="260"/>
      <c r="HK2" s="260"/>
      <c r="HL2" s="260"/>
      <c r="HM2" s="260"/>
      <c r="HN2" s="260"/>
      <c r="HO2" s="260"/>
      <c r="HP2" s="260"/>
      <c r="HQ2" s="260"/>
      <c r="HR2" s="260"/>
      <c r="HS2" s="260"/>
      <c r="HT2" s="260"/>
      <c r="HU2" s="260"/>
      <c r="HV2" s="260"/>
      <c r="HW2" s="260"/>
      <c r="HX2" s="260"/>
      <c r="HY2" s="260"/>
      <c r="HZ2" s="260"/>
      <c r="IA2" s="260"/>
      <c r="IB2" s="260"/>
      <c r="IC2" s="260"/>
      <c r="ID2" s="260"/>
      <c r="IE2" s="260"/>
      <c r="IF2" s="260"/>
      <c r="IG2" s="260"/>
      <c r="IH2" s="260"/>
      <c r="II2" s="260"/>
      <c r="IJ2" s="260"/>
      <c r="IK2" s="260"/>
      <c r="IL2" s="260"/>
      <c r="IM2" s="260"/>
      <c r="IN2" s="260"/>
      <c r="IO2" s="260"/>
      <c r="IP2" s="260"/>
      <c r="IQ2" s="260"/>
      <c r="IR2" s="261"/>
      <c r="IS2" s="261"/>
      <c r="IT2" s="261"/>
      <c r="IU2" s="261"/>
    </row>
    <row r="3" spans="1:255" x14ac:dyDescent="0.3">
      <c r="A3" s="157"/>
      <c r="B3" s="158"/>
      <c r="C3" s="158"/>
      <c r="D3" s="158"/>
      <c r="E3" s="158"/>
      <c r="F3" s="158"/>
      <c r="G3" s="162"/>
      <c r="CX3" s="163"/>
      <c r="CY3" s="163"/>
      <c r="CZ3" s="163"/>
      <c r="DA3" s="163"/>
      <c r="DB3" s="163"/>
      <c r="DC3" s="163"/>
      <c r="DD3" s="163"/>
      <c r="DE3" s="163"/>
      <c r="DF3" s="163"/>
      <c r="DG3" s="163"/>
      <c r="DH3" s="163"/>
      <c r="DI3" s="163"/>
      <c r="DJ3" s="163"/>
      <c r="DK3" s="163"/>
      <c r="DL3" s="163"/>
      <c r="DM3" s="163"/>
      <c r="DN3" s="163"/>
      <c r="DO3" s="163"/>
      <c r="DP3" s="163"/>
      <c r="DQ3" s="163"/>
      <c r="DR3" s="163"/>
      <c r="DS3" s="163"/>
      <c r="DT3" s="163"/>
      <c r="DU3" s="163"/>
      <c r="DV3" s="163"/>
      <c r="DW3" s="163"/>
      <c r="DX3" s="163"/>
      <c r="DY3" s="163"/>
      <c r="DZ3" s="163"/>
      <c r="EA3" s="163"/>
      <c r="EB3" s="163"/>
      <c r="EC3" s="163"/>
      <c r="ED3" s="163"/>
      <c r="EE3" s="163"/>
      <c r="EF3" s="163"/>
      <c r="EG3" s="163"/>
      <c r="EH3" s="163"/>
      <c r="EI3" s="163"/>
      <c r="EJ3" s="163"/>
      <c r="EK3" s="163"/>
      <c r="EL3" s="163"/>
      <c r="EM3" s="163"/>
      <c r="EN3" s="163"/>
      <c r="EO3" s="163"/>
      <c r="EP3" s="163"/>
      <c r="EQ3" s="163"/>
      <c r="ER3" s="163"/>
      <c r="ES3" s="163"/>
      <c r="ET3" s="163"/>
      <c r="EU3" s="163"/>
      <c r="EV3" s="163"/>
      <c r="EW3" s="163"/>
      <c r="EX3" s="163"/>
      <c r="EY3" s="163"/>
      <c r="EZ3" s="163"/>
      <c r="FA3" s="163"/>
      <c r="FB3" s="163"/>
      <c r="FC3" s="163"/>
      <c r="FD3" s="163"/>
      <c r="FE3" s="163"/>
      <c r="FF3" s="163"/>
      <c r="FG3" s="163"/>
      <c r="FH3" s="163"/>
      <c r="FI3" s="163"/>
      <c r="FJ3" s="163"/>
      <c r="FK3" s="163"/>
      <c r="FL3" s="163"/>
      <c r="FM3" s="163"/>
      <c r="FN3" s="163"/>
      <c r="FO3" s="163"/>
      <c r="FP3" s="163"/>
      <c r="FQ3" s="163"/>
      <c r="FR3" s="163"/>
      <c r="FS3" s="163"/>
      <c r="FT3" s="163"/>
      <c r="FU3" s="163"/>
      <c r="FV3" s="163"/>
      <c r="FW3" s="163"/>
      <c r="FX3" s="163"/>
      <c r="FY3" s="163"/>
      <c r="FZ3" s="163"/>
      <c r="GA3" s="163"/>
      <c r="GB3" s="163"/>
      <c r="GC3" s="163"/>
      <c r="GD3" s="163"/>
      <c r="GE3" s="163"/>
      <c r="GF3" s="163"/>
      <c r="GG3" s="163"/>
      <c r="GH3" s="163"/>
      <c r="GI3" s="163"/>
      <c r="GJ3" s="163"/>
      <c r="GK3" s="163"/>
      <c r="GL3" s="163"/>
      <c r="GM3" s="163"/>
      <c r="GN3" s="163"/>
      <c r="GO3" s="163"/>
      <c r="GP3" s="163"/>
      <c r="GQ3" s="163"/>
      <c r="GR3" s="163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  <c r="HL3" s="163"/>
      <c r="HM3" s="163"/>
      <c r="HN3" s="163"/>
      <c r="HO3" s="163"/>
      <c r="HP3" s="163"/>
      <c r="HQ3" s="163"/>
      <c r="HR3" s="163"/>
      <c r="HS3" s="163"/>
      <c r="HT3" s="163"/>
      <c r="HU3" s="163"/>
      <c r="HV3" s="163"/>
      <c r="HW3" s="163"/>
      <c r="HX3" s="163"/>
      <c r="HY3" s="163"/>
      <c r="HZ3" s="163"/>
      <c r="IA3" s="163"/>
      <c r="IB3" s="163"/>
      <c r="IC3" s="163"/>
      <c r="ID3" s="163"/>
      <c r="IE3" s="163"/>
      <c r="IF3" s="163"/>
      <c r="IG3" s="163"/>
      <c r="IH3" s="163"/>
      <c r="II3" s="163"/>
      <c r="IJ3" s="163"/>
      <c r="IK3" s="163"/>
      <c r="IL3" s="163"/>
      <c r="IM3" s="163"/>
      <c r="IN3" s="163"/>
      <c r="IO3" s="163"/>
      <c r="IP3" s="163"/>
      <c r="IQ3" s="163"/>
      <c r="IR3" s="163"/>
      <c r="IS3" s="163"/>
      <c r="IT3" s="163"/>
      <c r="IU3" s="163"/>
    </row>
    <row r="4" spans="1:255" x14ac:dyDescent="0.3">
      <c r="A4" s="164" t="s">
        <v>81</v>
      </c>
      <c r="B4" s="165" t="s">
        <v>231</v>
      </c>
      <c r="C4" s="166"/>
      <c r="D4" s="166"/>
      <c r="E4" s="166"/>
      <c r="F4" s="166"/>
      <c r="G4" s="167"/>
    </row>
    <row r="5" spans="1:255" x14ac:dyDescent="0.3">
      <c r="A5" s="262"/>
      <c r="B5" s="263"/>
      <c r="C5" s="263"/>
      <c r="D5" s="263"/>
      <c r="E5" s="263"/>
      <c r="F5" s="168"/>
      <c r="G5" s="169"/>
    </row>
    <row r="6" spans="1:255" ht="16.95" customHeight="1" thickBot="1" x14ac:dyDescent="0.35">
      <c r="A6" s="170"/>
      <c r="F6" s="171"/>
      <c r="G6" s="172"/>
    </row>
    <row r="7" spans="1:255" ht="52.2" customHeight="1" thickBot="1" x14ac:dyDescent="0.35">
      <c r="A7" s="173" t="s">
        <v>162</v>
      </c>
      <c r="B7" s="174" t="s">
        <v>2</v>
      </c>
      <c r="C7" s="174" t="s">
        <v>3</v>
      </c>
      <c r="D7" s="174" t="s">
        <v>4</v>
      </c>
      <c r="E7" s="174" t="s">
        <v>191</v>
      </c>
      <c r="F7" s="174" t="s">
        <v>192</v>
      </c>
      <c r="G7" s="175"/>
    </row>
    <row r="8" spans="1:255" ht="16.95" customHeight="1" thickBot="1" x14ac:dyDescent="0.35">
      <c r="A8" s="176" t="s">
        <v>185</v>
      </c>
      <c r="B8" s="177">
        <f>Bijlage_1!C16</f>
        <v>0</v>
      </c>
      <c r="C8" s="177">
        <f>Bijlage_1!D16</f>
        <v>0</v>
      </c>
      <c r="D8" s="178">
        <f>Bijlage_1!E16</f>
        <v>0</v>
      </c>
      <c r="E8" s="178">
        <f>Bijlage_1!G16</f>
        <v>0</v>
      </c>
      <c r="F8" s="178">
        <f>E8*2</f>
        <v>0</v>
      </c>
      <c r="G8" s="179"/>
    </row>
    <row r="9" spans="1:255" ht="16.95" customHeight="1" thickBot="1" x14ac:dyDescent="0.35">
      <c r="A9" s="180" t="s">
        <v>186</v>
      </c>
      <c r="B9" s="177">
        <f>Bijlage_1!C24</f>
        <v>0</v>
      </c>
      <c r="C9" s="177">
        <f>Bijlage_1!D24</f>
        <v>0</v>
      </c>
      <c r="D9" s="178">
        <f>Bijlage_1!E24</f>
        <v>0</v>
      </c>
      <c r="E9" s="178">
        <f>Bijlage_1!G24</f>
        <v>0</v>
      </c>
      <c r="F9" s="178">
        <f>E9*2</f>
        <v>0</v>
      </c>
      <c r="G9" s="179"/>
    </row>
    <row r="10" spans="1:255" ht="16.95" customHeight="1" thickBot="1" x14ac:dyDescent="0.35">
      <c r="A10" s="181" t="s">
        <v>190</v>
      </c>
      <c r="B10" s="182">
        <f>B8+B9</f>
        <v>0</v>
      </c>
      <c r="C10" s="182">
        <f>C8+C9</f>
        <v>0</v>
      </c>
      <c r="D10" s="183"/>
      <c r="E10" s="184">
        <f>E8+E9</f>
        <v>0</v>
      </c>
      <c r="F10" s="184">
        <f>F8+F9</f>
        <v>0</v>
      </c>
      <c r="G10" s="179"/>
    </row>
    <row r="11" spans="1:255" ht="16.95" customHeight="1" x14ac:dyDescent="0.3">
      <c r="A11" s="170"/>
      <c r="B11" s="185"/>
      <c r="C11" s="185"/>
      <c r="D11" s="185"/>
      <c r="E11" s="185"/>
      <c r="F11" s="186"/>
      <c r="G11" s="187"/>
    </row>
    <row r="12" spans="1:255" ht="16.95" customHeight="1" x14ac:dyDescent="0.3">
      <c r="A12" s="188" t="s">
        <v>163</v>
      </c>
      <c r="B12" s="189">
        <f>Bijlage_1!C7</f>
        <v>0</v>
      </c>
      <c r="C12" s="189">
        <f>Bijlage_1!D7</f>
        <v>0</v>
      </c>
      <c r="D12" s="190">
        <f>Bijlage_1!E7</f>
        <v>0</v>
      </c>
      <c r="E12" s="190">
        <f>Bijlage_1!G7</f>
        <v>0</v>
      </c>
      <c r="F12" s="191"/>
      <c r="G12" s="192"/>
    </row>
    <row r="13" spans="1:255" ht="16.95" customHeight="1" thickBot="1" x14ac:dyDescent="0.35">
      <c r="A13" s="188"/>
      <c r="B13" s="193"/>
      <c r="C13" s="193"/>
      <c r="D13" s="193"/>
      <c r="E13" s="193"/>
      <c r="F13" s="191"/>
      <c r="G13" s="192"/>
    </row>
    <row r="14" spans="1:255" ht="16.95" customHeight="1" thickBot="1" x14ac:dyDescent="0.35">
      <c r="A14" s="194" t="s">
        <v>245</v>
      </c>
      <c r="B14" s="59"/>
      <c r="C14" s="253"/>
      <c r="D14" s="254"/>
      <c r="E14" s="254"/>
      <c r="F14" s="255"/>
      <c r="G14" s="195"/>
    </row>
    <row r="15" spans="1:255" ht="16.95" customHeight="1" thickBot="1" x14ac:dyDescent="0.35">
      <c r="A15" s="194" t="s">
        <v>246</v>
      </c>
      <c r="B15" s="59"/>
      <c r="C15" s="256"/>
      <c r="D15" s="254"/>
      <c r="E15" s="254"/>
      <c r="F15" s="255"/>
      <c r="G15" s="195"/>
    </row>
    <row r="16" spans="1:255" ht="16.95" customHeight="1" thickBot="1" x14ac:dyDescent="0.35">
      <c r="A16" s="194" t="s">
        <v>247</v>
      </c>
      <c r="B16" s="59"/>
      <c r="C16" s="256"/>
      <c r="D16" s="254"/>
      <c r="E16" s="254"/>
      <c r="F16" s="255"/>
      <c r="G16" s="195"/>
    </row>
    <row r="17" spans="1:7" ht="16.95" customHeight="1" thickBot="1" x14ac:dyDescent="0.35">
      <c r="A17" s="194" t="s">
        <v>248</v>
      </c>
      <c r="B17" s="59"/>
      <c r="C17" s="256"/>
      <c r="D17" s="254"/>
      <c r="E17" s="254"/>
      <c r="F17" s="255"/>
      <c r="G17" s="195"/>
    </row>
    <row r="18" spans="1:7" ht="16.95" customHeight="1" thickBot="1" x14ac:dyDescent="0.35">
      <c r="A18" s="194" t="s">
        <v>249</v>
      </c>
      <c r="B18" s="196">
        <f>Bijlage_1!G32</f>
        <v>0</v>
      </c>
      <c r="C18" s="257" t="s">
        <v>199</v>
      </c>
      <c r="D18" s="258"/>
      <c r="E18" s="258"/>
      <c r="F18" s="259"/>
      <c r="G18" s="195"/>
    </row>
    <row r="19" spans="1:7" ht="16.95" customHeight="1" thickBot="1" x14ac:dyDescent="0.35">
      <c r="A19" s="194" t="s">
        <v>250</v>
      </c>
      <c r="B19" s="196">
        <f>Bijlage_1!G32</f>
        <v>0</v>
      </c>
      <c r="C19" s="257" t="s">
        <v>199</v>
      </c>
      <c r="D19" s="258"/>
      <c r="E19" s="258"/>
      <c r="F19" s="259"/>
      <c r="G19" s="195"/>
    </row>
    <row r="20" spans="1:7" ht="16.95" customHeight="1" thickBot="1" x14ac:dyDescent="0.35">
      <c r="A20" s="197" t="s">
        <v>190</v>
      </c>
      <c r="B20" s="198">
        <f>SUM(B14:B19)</f>
        <v>0</v>
      </c>
      <c r="C20" s="250" t="s">
        <v>193</v>
      </c>
      <c r="D20" s="251"/>
      <c r="E20" s="251"/>
      <c r="F20" s="252"/>
      <c r="G20" s="195"/>
    </row>
    <row r="21" spans="1:7" ht="16.95" customHeight="1" x14ac:dyDescent="0.3">
      <c r="A21" s="199"/>
      <c r="B21" s="249"/>
      <c r="C21" s="244"/>
      <c r="D21" s="244"/>
      <c r="E21" s="244"/>
      <c r="F21" s="244"/>
      <c r="G21" s="195"/>
    </row>
    <row r="22" spans="1:7" ht="16.95" customHeight="1" x14ac:dyDescent="0.3">
      <c r="A22" s="199"/>
      <c r="B22" s="244"/>
      <c r="C22" s="244"/>
      <c r="D22" s="244"/>
      <c r="E22" s="244"/>
      <c r="F22" s="244"/>
      <c r="G22" s="200"/>
    </row>
    <row r="23" spans="1:7" ht="16.95" customHeight="1" x14ac:dyDescent="0.3">
      <c r="A23" s="199"/>
      <c r="G23" s="201"/>
    </row>
    <row r="24" spans="1:7" ht="16.95" customHeight="1" x14ac:dyDescent="0.3">
      <c r="A24" s="199"/>
      <c r="B24" s="202"/>
      <c r="G24" s="203"/>
    </row>
    <row r="25" spans="1:7" ht="16.95" customHeight="1" x14ac:dyDescent="0.3">
      <c r="A25" s="164" t="s">
        <v>96</v>
      </c>
      <c r="B25" s="204"/>
      <c r="C25" s="204"/>
      <c r="D25" s="204"/>
      <c r="E25" s="204"/>
      <c r="F25" s="204"/>
      <c r="G25" s="205"/>
    </row>
    <row r="26" spans="1:7" ht="16.95" customHeight="1" x14ac:dyDescent="0.3">
      <c r="A26" s="264" t="s">
        <v>196</v>
      </c>
      <c r="B26" s="265"/>
      <c r="C26" s="265"/>
      <c r="D26" s="265"/>
      <c r="E26" s="265"/>
      <c r="F26" s="265"/>
      <c r="G26" s="266"/>
    </row>
    <row r="27" spans="1:7" ht="16.95" customHeight="1" thickBot="1" x14ac:dyDescent="0.35">
      <c r="A27" s="207"/>
      <c r="B27" s="208"/>
      <c r="C27" s="208"/>
      <c r="D27" s="208"/>
      <c r="E27" s="208"/>
      <c r="F27" s="208"/>
      <c r="G27" s="206"/>
    </row>
    <row r="28" spans="1:7" ht="31.8" thickBot="1" x14ac:dyDescent="0.35">
      <c r="A28" s="209" t="s">
        <v>98</v>
      </c>
      <c r="B28" s="210"/>
      <c r="C28" s="211"/>
      <c r="D28" s="212" t="s">
        <v>195</v>
      </c>
      <c r="E28" s="213" t="s">
        <v>169</v>
      </c>
      <c r="F28" s="212" t="s">
        <v>101</v>
      </c>
      <c r="G28" s="214" t="s">
        <v>169</v>
      </c>
    </row>
    <row r="29" spans="1:7" ht="31.8" thickBot="1" x14ac:dyDescent="0.35">
      <c r="A29" s="215" t="s">
        <v>166</v>
      </c>
      <c r="B29" s="247" t="s">
        <v>187</v>
      </c>
      <c r="C29" s="248"/>
      <c r="D29" s="68"/>
      <c r="E29" s="71"/>
      <c r="F29" s="71"/>
      <c r="G29" s="245" t="e">
        <f>ROUND((F29+F30)/(D29+D30),2)</f>
        <v>#DIV/0!</v>
      </c>
    </row>
    <row r="30" spans="1:7" ht="31.8" customHeight="1" thickBot="1" x14ac:dyDescent="0.35">
      <c r="A30" s="215" t="s">
        <v>55</v>
      </c>
      <c r="B30" s="248"/>
      <c r="C30" s="248"/>
      <c r="D30" s="68"/>
      <c r="E30" s="71"/>
      <c r="F30" s="71"/>
      <c r="G30" s="246"/>
    </row>
    <row r="31" spans="1:7" ht="13.8" customHeight="1" thickBot="1" x14ac:dyDescent="0.35">
      <c r="A31" s="216"/>
      <c r="B31" s="217"/>
      <c r="C31" s="217"/>
      <c r="D31" s="218"/>
      <c r="E31" s="219"/>
      <c r="F31" s="219"/>
      <c r="G31" s="220"/>
    </row>
    <row r="32" spans="1:7" ht="34.200000000000003" customHeight="1" thickBot="1" x14ac:dyDescent="0.35">
      <c r="A32" s="215" t="s">
        <v>219</v>
      </c>
      <c r="B32" s="247" t="s">
        <v>185</v>
      </c>
      <c r="C32" s="248"/>
      <c r="D32" s="69"/>
      <c r="E32" s="72"/>
      <c r="F32" s="72"/>
      <c r="G32" s="245" t="e">
        <f>ROUND((F32+F33)/(D32+D33),2)</f>
        <v>#DIV/0!</v>
      </c>
    </row>
    <row r="33" spans="1:7" ht="34.200000000000003" customHeight="1" thickBot="1" x14ac:dyDescent="0.35">
      <c r="A33" s="215" t="s">
        <v>217</v>
      </c>
      <c r="B33" s="248"/>
      <c r="C33" s="248"/>
      <c r="D33" s="69"/>
      <c r="E33" s="72"/>
      <c r="F33" s="72"/>
      <c r="G33" s="246"/>
    </row>
    <row r="34" spans="1:7" ht="13.8" customHeight="1" thickBot="1" x14ac:dyDescent="0.35">
      <c r="A34" s="216"/>
      <c r="B34" s="217"/>
      <c r="C34" s="217"/>
      <c r="D34" s="218"/>
      <c r="E34" s="219"/>
      <c r="F34" s="219"/>
      <c r="G34" s="221"/>
    </row>
    <row r="35" spans="1:7" ht="34.049999999999997" customHeight="1" thickBot="1" x14ac:dyDescent="0.35">
      <c r="A35" s="215" t="s">
        <v>216</v>
      </c>
      <c r="B35" s="247" t="s">
        <v>186</v>
      </c>
      <c r="C35" s="248"/>
      <c r="D35" s="70"/>
      <c r="E35" s="73"/>
      <c r="F35" s="73"/>
      <c r="G35" s="245" t="e">
        <f>ROUND((F35+F36)/(D35+D36),2)</f>
        <v>#DIV/0!</v>
      </c>
    </row>
    <row r="36" spans="1:7" ht="31.8" customHeight="1" thickBot="1" x14ac:dyDescent="0.35">
      <c r="A36" s="215" t="s">
        <v>218</v>
      </c>
      <c r="B36" s="248"/>
      <c r="C36" s="248"/>
      <c r="D36" s="70"/>
      <c r="E36" s="73"/>
      <c r="F36" s="73"/>
      <c r="G36" s="246"/>
    </row>
    <row r="37" spans="1:7" ht="16.95" customHeight="1" thickBot="1" x14ac:dyDescent="0.35">
      <c r="A37" s="216"/>
      <c r="B37" s="217"/>
      <c r="C37" s="217"/>
      <c r="D37" s="222"/>
      <c r="E37" s="223"/>
      <c r="F37" s="223"/>
      <c r="G37" s="224"/>
    </row>
    <row r="38" spans="1:7" ht="16.95" customHeight="1" thickBot="1" x14ac:dyDescent="0.35">
      <c r="A38" s="173" t="s">
        <v>103</v>
      </c>
      <c r="B38" s="225"/>
      <c r="C38" s="211"/>
      <c r="D38" s="226">
        <f>SUM(D29:D36)</f>
        <v>0</v>
      </c>
      <c r="E38" s="227"/>
      <c r="F38" s="228">
        <f>SUM(F29:F36)</f>
        <v>0</v>
      </c>
      <c r="G38" s="229"/>
    </row>
    <row r="39" spans="1:7" ht="16.95" customHeight="1" x14ac:dyDescent="0.3">
      <c r="A39" s="170"/>
      <c r="B39" s="191"/>
      <c r="C39" s="191"/>
      <c r="D39" s="191"/>
      <c r="E39" s="191"/>
      <c r="F39" s="191"/>
      <c r="G39" s="179"/>
    </row>
    <row r="40" spans="1:7" ht="16.95" customHeight="1" x14ac:dyDescent="0.3">
      <c r="A40" s="170"/>
      <c r="B40" s="191"/>
      <c r="C40" s="191"/>
      <c r="D40" s="191"/>
      <c r="E40" s="191"/>
      <c r="F40" s="191"/>
      <c r="G40" s="179"/>
    </row>
    <row r="41" spans="1:7" ht="16.95" customHeight="1" x14ac:dyDescent="0.3">
      <c r="A41" s="188" t="s">
        <v>104</v>
      </c>
      <c r="B41" s="191"/>
      <c r="C41" s="191"/>
      <c r="D41" s="191"/>
      <c r="E41" s="191"/>
      <c r="F41" s="191"/>
      <c r="G41" s="179"/>
    </row>
    <row r="42" spans="1:7" ht="16.95" customHeight="1" x14ac:dyDescent="0.3">
      <c r="A42" s="243" t="s">
        <v>106</v>
      </c>
      <c r="B42" s="244"/>
      <c r="C42" s="244"/>
      <c r="D42" s="244"/>
      <c r="E42" s="239" t="e">
        <f>F38/D38</f>
        <v>#DIV/0!</v>
      </c>
      <c r="F42" s="230" t="s">
        <v>197</v>
      </c>
      <c r="G42" s="195"/>
    </row>
    <row r="43" spans="1:7" ht="16.95" customHeight="1" x14ac:dyDescent="0.3">
      <c r="A43" s="188"/>
      <c r="B43" s="191"/>
      <c r="C43" s="191"/>
      <c r="D43" s="231"/>
      <c r="E43" s="191"/>
      <c r="F43" s="191"/>
      <c r="G43" s="179"/>
    </row>
    <row r="44" spans="1:7" ht="16.95" customHeight="1" x14ac:dyDescent="0.3">
      <c r="A44" s="188" t="s">
        <v>107</v>
      </c>
      <c r="B44" s="191"/>
      <c r="C44" s="191"/>
      <c r="D44" s="191"/>
      <c r="E44" s="191"/>
      <c r="F44" s="191"/>
      <c r="G44" s="179"/>
    </row>
    <row r="45" spans="1:7" ht="16.95" customHeight="1" x14ac:dyDescent="0.3">
      <c r="A45" s="170" t="s">
        <v>209</v>
      </c>
      <c r="B45" s="191"/>
      <c r="C45" s="191"/>
      <c r="D45" s="191"/>
      <c r="E45" s="232">
        <f>F38</f>
        <v>0</v>
      </c>
      <c r="G45" s="179"/>
    </row>
    <row r="46" spans="1:7" ht="16.95" customHeight="1" x14ac:dyDescent="0.3">
      <c r="A46" s="170" t="s">
        <v>208</v>
      </c>
      <c r="B46" s="191"/>
      <c r="C46" s="191"/>
      <c r="D46" s="191"/>
      <c r="E46" s="232">
        <f>Bijlage_1!G30</f>
        <v>0</v>
      </c>
      <c r="G46" s="179"/>
    </row>
    <row r="47" spans="1:7" ht="16.95" customHeight="1" x14ac:dyDescent="0.3">
      <c r="A47" s="188" t="s">
        <v>109</v>
      </c>
      <c r="B47" s="191"/>
      <c r="C47" s="191"/>
      <c r="D47" s="191"/>
      <c r="E47" s="233">
        <f>E45-E46</f>
        <v>0</v>
      </c>
      <c r="G47" s="179"/>
    </row>
    <row r="48" spans="1:7" ht="16.95" customHeight="1" x14ac:dyDescent="0.3">
      <c r="A48" s="170"/>
      <c r="B48" s="191"/>
      <c r="C48" s="191"/>
      <c r="D48" s="191"/>
      <c r="E48" s="191"/>
      <c r="F48" s="191"/>
      <c r="G48" s="179"/>
    </row>
    <row r="49" spans="1:7" ht="16.95" customHeight="1" x14ac:dyDescent="0.3">
      <c r="A49" s="188" t="s">
        <v>110</v>
      </c>
      <c r="B49" s="191"/>
      <c r="C49" s="231"/>
      <c r="D49" s="231"/>
      <c r="E49" s="191"/>
      <c r="G49" s="195"/>
    </row>
    <row r="50" spans="1:7" ht="16.95" customHeight="1" x14ac:dyDescent="0.3">
      <c r="A50" s="170" t="s">
        <v>194</v>
      </c>
      <c r="B50" s="234" t="e">
        <f>E47/D38</f>
        <v>#DIV/0!</v>
      </c>
      <c r="C50" s="231" t="s">
        <v>89</v>
      </c>
      <c r="D50" s="191" t="s">
        <v>206</v>
      </c>
      <c r="E50" s="191"/>
      <c r="G50" s="195"/>
    </row>
    <row r="51" spans="1:7" ht="16.95" customHeight="1" x14ac:dyDescent="0.3">
      <c r="A51" s="170"/>
      <c r="B51" s="234">
        <v>0.01</v>
      </c>
      <c r="C51" s="231" t="s">
        <v>89</v>
      </c>
      <c r="D51" s="230" t="s">
        <v>207</v>
      </c>
      <c r="E51" s="191"/>
      <c r="G51" s="195"/>
    </row>
    <row r="52" spans="1:7" ht="16.95" customHeight="1" x14ac:dyDescent="0.3">
      <c r="A52" s="170"/>
      <c r="B52" s="235" t="e">
        <f>IF(ABS(B50)&lt;=B51,"correct","niet correct")</f>
        <v>#DIV/0!</v>
      </c>
      <c r="C52" s="236" t="s">
        <v>88</v>
      </c>
      <c r="D52" s="237" t="s">
        <v>175</v>
      </c>
      <c r="E52" s="238"/>
      <c r="G52" s="195"/>
    </row>
  </sheetData>
  <sheetProtection algorithmName="SHA-512" hashValue="R+HicdnLDF29ezVob7z9mleiNwvhzAb5wxNNZKjyrw5Z9d0KMSDZoRodd1flziJu+BlKwF8KBTvPnk5fK1uq9w==" saltValue="ZVUiaVAcQBmGbGQ16rLjVw==" spinCount="100000" sheet="1" objects="1" scenarios="1"/>
  <mergeCells count="41">
    <mergeCell ref="C18:F18"/>
    <mergeCell ref="GV2:HA2"/>
    <mergeCell ref="HB2:HG2"/>
    <mergeCell ref="HH2:HM2"/>
    <mergeCell ref="HN2:HS2"/>
    <mergeCell ref="FL2:FQ2"/>
    <mergeCell ref="FR2:FW2"/>
    <mergeCell ref="FX2:GC2"/>
    <mergeCell ref="GD2:GI2"/>
    <mergeCell ref="GJ2:GO2"/>
    <mergeCell ref="GP2:GU2"/>
    <mergeCell ref="EB2:EG2"/>
    <mergeCell ref="EH2:EM2"/>
    <mergeCell ref="EN2:ES2"/>
    <mergeCell ref="ET2:EY2"/>
    <mergeCell ref="EZ2:FE2"/>
    <mergeCell ref="IF2:IK2"/>
    <mergeCell ref="IL2:IQ2"/>
    <mergeCell ref="IR2:IU2"/>
    <mergeCell ref="A5:E5"/>
    <mergeCell ref="C14:F17"/>
    <mergeCell ref="HT2:HY2"/>
    <mergeCell ref="HZ2:IE2"/>
    <mergeCell ref="FF2:FK2"/>
    <mergeCell ref="A2:B2"/>
    <mergeCell ref="CX2:DC2"/>
    <mergeCell ref="DD2:DI2"/>
    <mergeCell ref="DJ2:DO2"/>
    <mergeCell ref="DP2:DU2"/>
    <mergeCell ref="DV2:EA2"/>
    <mergeCell ref="C19:F19"/>
    <mergeCell ref="C20:F20"/>
    <mergeCell ref="B21:F22"/>
    <mergeCell ref="A26:G26"/>
    <mergeCell ref="B29:C30"/>
    <mergeCell ref="G29:G30"/>
    <mergeCell ref="B32:C33"/>
    <mergeCell ref="G32:G33"/>
    <mergeCell ref="B35:C36"/>
    <mergeCell ref="G35:G36"/>
    <mergeCell ref="A42:D42"/>
  </mergeCells>
  <conditionalFormatting sqref="B52">
    <cfRule type="cellIs" dxfId="13" priority="1" operator="equal">
      <formula>"correct"</formula>
    </cfRule>
    <cfRule type="cellIs" dxfId="12" priority="2" operator="equal">
      <formula>"niet correct"</formula>
    </cfRule>
  </conditionalFormatting>
  <pageMargins left="0.70000000000000007" right="0.70000000000000007" top="0.75" bottom="0.75" header="0.30000000000000004" footer="0.30000000000000004"/>
  <pageSetup paperSize="8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B5BF-22F6-4218-8CB6-8A6FB180B7BB}">
  <sheetPr codeName="Blad9">
    <pageSetUpPr fitToPage="1"/>
  </sheetPr>
  <dimension ref="A1:IU61"/>
  <sheetViews>
    <sheetView showGridLines="0" topLeftCell="A49" zoomScale="90" zoomScaleNormal="90" workbookViewId="0">
      <selection activeCell="C9" sqref="C9"/>
    </sheetView>
  </sheetViews>
  <sheetFormatPr defaultRowHeight="15.6" x14ac:dyDescent="0.3"/>
  <cols>
    <col min="1" max="1" width="52.44140625" style="156" customWidth="1"/>
    <col min="2" max="2" width="22.44140625" style="156" bestFit="1" customWidth="1"/>
    <col min="3" max="3" width="11.5546875" style="156" customWidth="1"/>
    <col min="4" max="4" width="15" style="156" customWidth="1"/>
    <col min="5" max="5" width="19.109375" style="156" customWidth="1"/>
    <col min="6" max="6" width="28.44140625" style="156" customWidth="1"/>
    <col min="7" max="7" width="23.77734375" style="156" customWidth="1"/>
    <col min="8" max="8" width="9.109375" style="156" customWidth="1"/>
    <col min="9" max="16384" width="8.88671875" style="156"/>
  </cols>
  <sheetData>
    <row r="1" spans="1:255" x14ac:dyDescent="0.3">
      <c r="A1" s="153" t="s">
        <v>161</v>
      </c>
      <c r="B1" s="154"/>
      <c r="C1" s="154"/>
      <c r="D1" s="154"/>
      <c r="E1" s="154"/>
      <c r="F1" s="154"/>
      <c r="G1" s="155"/>
    </row>
    <row r="2" spans="1:255" x14ac:dyDescent="0.3">
      <c r="A2" s="267" t="s">
        <v>0</v>
      </c>
      <c r="B2" s="268"/>
      <c r="C2" s="158"/>
      <c r="D2" s="159" t="s">
        <v>188</v>
      </c>
      <c r="E2" s="160"/>
      <c r="F2" s="160"/>
      <c r="G2" s="161"/>
      <c r="CX2" s="269"/>
      <c r="CY2" s="269"/>
      <c r="CZ2" s="269"/>
      <c r="DA2" s="269"/>
      <c r="DB2" s="269"/>
      <c r="DC2" s="269"/>
      <c r="DD2" s="260"/>
      <c r="DE2" s="260"/>
      <c r="DF2" s="260"/>
      <c r="DG2" s="260"/>
      <c r="DH2" s="260"/>
      <c r="DI2" s="260"/>
      <c r="DJ2" s="260"/>
      <c r="DK2" s="260"/>
      <c r="DL2" s="260"/>
      <c r="DM2" s="260"/>
      <c r="DN2" s="260"/>
      <c r="DO2" s="260"/>
      <c r="DP2" s="260"/>
      <c r="DQ2" s="260"/>
      <c r="DR2" s="260"/>
      <c r="DS2" s="260"/>
      <c r="DT2" s="260"/>
      <c r="DU2" s="260"/>
      <c r="DV2" s="260"/>
      <c r="DW2" s="260"/>
      <c r="DX2" s="260"/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0"/>
      <c r="EQ2" s="260"/>
      <c r="ER2" s="260"/>
      <c r="ES2" s="260"/>
      <c r="ET2" s="260"/>
      <c r="EU2" s="260"/>
      <c r="EV2" s="260"/>
      <c r="EW2" s="260"/>
      <c r="EX2" s="260"/>
      <c r="EY2" s="260"/>
      <c r="EZ2" s="260"/>
      <c r="FA2" s="260"/>
      <c r="FB2" s="260"/>
      <c r="FC2" s="260"/>
      <c r="FD2" s="260"/>
      <c r="FE2" s="260"/>
      <c r="FF2" s="260"/>
      <c r="FG2" s="260"/>
      <c r="FH2" s="260"/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60"/>
      <c r="FU2" s="260"/>
      <c r="FV2" s="260"/>
      <c r="FW2" s="260"/>
      <c r="FX2" s="260"/>
      <c r="FY2" s="260"/>
      <c r="FZ2" s="260"/>
      <c r="GA2" s="260"/>
      <c r="GB2" s="260"/>
      <c r="GC2" s="260"/>
      <c r="GD2" s="260"/>
      <c r="GE2" s="260"/>
      <c r="GF2" s="260"/>
      <c r="GG2" s="260"/>
      <c r="GH2" s="260"/>
      <c r="GI2" s="260"/>
      <c r="GJ2" s="260"/>
      <c r="GK2" s="260"/>
      <c r="GL2" s="260"/>
      <c r="GM2" s="260"/>
      <c r="GN2" s="260"/>
      <c r="GO2" s="260"/>
      <c r="GP2" s="260"/>
      <c r="GQ2" s="260"/>
      <c r="GR2" s="260"/>
      <c r="GS2" s="260"/>
      <c r="GT2" s="260"/>
      <c r="GU2" s="260"/>
      <c r="GV2" s="260"/>
      <c r="GW2" s="260"/>
      <c r="GX2" s="260"/>
      <c r="GY2" s="260"/>
      <c r="GZ2" s="260"/>
      <c r="HA2" s="260"/>
      <c r="HB2" s="260"/>
      <c r="HC2" s="260"/>
      <c r="HD2" s="260"/>
      <c r="HE2" s="260"/>
      <c r="HF2" s="260"/>
      <c r="HG2" s="260"/>
      <c r="HH2" s="260"/>
      <c r="HI2" s="260"/>
      <c r="HJ2" s="260"/>
      <c r="HK2" s="260"/>
      <c r="HL2" s="260"/>
      <c r="HM2" s="260"/>
      <c r="HN2" s="260"/>
      <c r="HO2" s="260"/>
      <c r="HP2" s="260"/>
      <c r="HQ2" s="260"/>
      <c r="HR2" s="260"/>
      <c r="HS2" s="260"/>
      <c r="HT2" s="260"/>
      <c r="HU2" s="260"/>
      <c r="HV2" s="260"/>
      <c r="HW2" s="260"/>
      <c r="HX2" s="260"/>
      <c r="HY2" s="260"/>
      <c r="HZ2" s="260"/>
      <c r="IA2" s="260"/>
      <c r="IB2" s="260"/>
      <c r="IC2" s="260"/>
      <c r="ID2" s="260"/>
      <c r="IE2" s="260"/>
      <c r="IF2" s="260"/>
      <c r="IG2" s="260"/>
      <c r="IH2" s="260"/>
      <c r="II2" s="260"/>
      <c r="IJ2" s="260"/>
      <c r="IK2" s="260"/>
      <c r="IL2" s="260"/>
      <c r="IM2" s="260"/>
      <c r="IN2" s="260"/>
      <c r="IO2" s="260"/>
      <c r="IP2" s="260"/>
      <c r="IQ2" s="260"/>
      <c r="IR2" s="261"/>
      <c r="IS2" s="261"/>
      <c r="IT2" s="261"/>
      <c r="IU2" s="261"/>
    </row>
    <row r="3" spans="1:255" x14ac:dyDescent="0.3">
      <c r="A3" s="157"/>
      <c r="B3" s="158"/>
      <c r="C3" s="158"/>
      <c r="D3" s="158"/>
      <c r="E3" s="158"/>
      <c r="F3" s="158"/>
      <c r="G3" s="162"/>
      <c r="CX3" s="163"/>
      <c r="CY3" s="163"/>
      <c r="CZ3" s="163"/>
      <c r="DA3" s="163"/>
      <c r="DB3" s="163"/>
      <c r="DC3" s="163"/>
      <c r="DD3" s="163"/>
      <c r="DE3" s="163"/>
      <c r="DF3" s="163"/>
      <c r="DG3" s="163"/>
      <c r="DH3" s="163"/>
      <c r="DI3" s="163"/>
      <c r="DJ3" s="163"/>
      <c r="DK3" s="163"/>
      <c r="DL3" s="163"/>
      <c r="DM3" s="163"/>
      <c r="DN3" s="163"/>
      <c r="DO3" s="163"/>
      <c r="DP3" s="163"/>
      <c r="DQ3" s="163"/>
      <c r="DR3" s="163"/>
      <c r="DS3" s="163"/>
      <c r="DT3" s="163"/>
      <c r="DU3" s="163"/>
      <c r="DV3" s="163"/>
      <c r="DW3" s="163"/>
      <c r="DX3" s="163"/>
      <c r="DY3" s="163"/>
      <c r="DZ3" s="163"/>
      <c r="EA3" s="163"/>
      <c r="EB3" s="163"/>
      <c r="EC3" s="163"/>
      <c r="ED3" s="163"/>
      <c r="EE3" s="163"/>
      <c r="EF3" s="163"/>
      <c r="EG3" s="163"/>
      <c r="EH3" s="163"/>
      <c r="EI3" s="163"/>
      <c r="EJ3" s="163"/>
      <c r="EK3" s="163"/>
      <c r="EL3" s="163"/>
      <c r="EM3" s="163"/>
      <c r="EN3" s="163"/>
      <c r="EO3" s="163"/>
      <c r="EP3" s="163"/>
      <c r="EQ3" s="163"/>
      <c r="ER3" s="163"/>
      <c r="ES3" s="163"/>
      <c r="ET3" s="163"/>
      <c r="EU3" s="163"/>
      <c r="EV3" s="163"/>
      <c r="EW3" s="163"/>
      <c r="EX3" s="163"/>
      <c r="EY3" s="163"/>
      <c r="EZ3" s="163"/>
      <c r="FA3" s="163"/>
      <c r="FB3" s="163"/>
      <c r="FC3" s="163"/>
      <c r="FD3" s="163"/>
      <c r="FE3" s="163"/>
      <c r="FF3" s="163"/>
      <c r="FG3" s="163"/>
      <c r="FH3" s="163"/>
      <c r="FI3" s="163"/>
      <c r="FJ3" s="163"/>
      <c r="FK3" s="163"/>
      <c r="FL3" s="163"/>
      <c r="FM3" s="163"/>
      <c r="FN3" s="163"/>
      <c r="FO3" s="163"/>
      <c r="FP3" s="163"/>
      <c r="FQ3" s="163"/>
      <c r="FR3" s="163"/>
      <c r="FS3" s="163"/>
      <c r="FT3" s="163"/>
      <c r="FU3" s="163"/>
      <c r="FV3" s="163"/>
      <c r="FW3" s="163"/>
      <c r="FX3" s="163"/>
      <c r="FY3" s="163"/>
      <c r="FZ3" s="163"/>
      <c r="GA3" s="163"/>
      <c r="GB3" s="163"/>
      <c r="GC3" s="163"/>
      <c r="GD3" s="163"/>
      <c r="GE3" s="163"/>
      <c r="GF3" s="163"/>
      <c r="GG3" s="163"/>
      <c r="GH3" s="163"/>
      <c r="GI3" s="163"/>
      <c r="GJ3" s="163"/>
      <c r="GK3" s="163"/>
      <c r="GL3" s="163"/>
      <c r="GM3" s="163"/>
      <c r="GN3" s="163"/>
      <c r="GO3" s="163"/>
      <c r="GP3" s="163"/>
      <c r="GQ3" s="163"/>
      <c r="GR3" s="163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  <c r="HL3" s="163"/>
      <c r="HM3" s="163"/>
      <c r="HN3" s="163"/>
      <c r="HO3" s="163"/>
      <c r="HP3" s="163"/>
      <c r="HQ3" s="163"/>
      <c r="HR3" s="163"/>
      <c r="HS3" s="163"/>
      <c r="HT3" s="163"/>
      <c r="HU3" s="163"/>
      <c r="HV3" s="163"/>
      <c r="HW3" s="163"/>
      <c r="HX3" s="163"/>
      <c r="HY3" s="163"/>
      <c r="HZ3" s="163"/>
      <c r="IA3" s="163"/>
      <c r="IB3" s="163"/>
      <c r="IC3" s="163"/>
      <c r="ID3" s="163"/>
      <c r="IE3" s="163"/>
      <c r="IF3" s="163"/>
      <c r="IG3" s="163"/>
      <c r="IH3" s="163"/>
      <c r="II3" s="163"/>
      <c r="IJ3" s="163"/>
      <c r="IK3" s="163"/>
      <c r="IL3" s="163"/>
      <c r="IM3" s="163"/>
      <c r="IN3" s="163"/>
      <c r="IO3" s="163"/>
      <c r="IP3" s="163"/>
      <c r="IQ3" s="163"/>
      <c r="IR3" s="163"/>
      <c r="IS3" s="163"/>
      <c r="IT3" s="163"/>
      <c r="IU3" s="163"/>
    </row>
    <row r="4" spans="1:255" x14ac:dyDescent="0.3">
      <c r="A4" s="164" t="s">
        <v>81</v>
      </c>
      <c r="B4" s="165" t="s">
        <v>230</v>
      </c>
      <c r="C4" s="166"/>
      <c r="D4" s="166"/>
      <c r="E4" s="166"/>
      <c r="F4" s="166"/>
      <c r="G4" s="167"/>
    </row>
    <row r="5" spans="1:255" x14ac:dyDescent="0.3">
      <c r="A5" s="262"/>
      <c r="B5" s="263"/>
      <c r="C5" s="263"/>
      <c r="D5" s="263"/>
      <c r="E5" s="263"/>
      <c r="F5" s="168"/>
      <c r="G5" s="169"/>
    </row>
    <row r="6" spans="1:255" ht="16.95" customHeight="1" thickBot="1" x14ac:dyDescent="0.35">
      <c r="A6" s="170"/>
      <c r="F6" s="171"/>
      <c r="G6" s="172"/>
    </row>
    <row r="7" spans="1:255" ht="52.2" customHeight="1" thickBot="1" x14ac:dyDescent="0.35">
      <c r="A7" s="173" t="s">
        <v>162</v>
      </c>
      <c r="B7" s="174" t="s">
        <v>2</v>
      </c>
      <c r="C7" s="174" t="s">
        <v>3</v>
      </c>
      <c r="D7" s="174" t="s">
        <v>4</v>
      </c>
      <c r="E7" s="174" t="s">
        <v>191</v>
      </c>
      <c r="F7" s="174" t="s">
        <v>192</v>
      </c>
      <c r="G7" s="175"/>
    </row>
    <row r="8" spans="1:255" ht="16.95" customHeight="1" thickBot="1" x14ac:dyDescent="0.35">
      <c r="A8" s="176" t="s">
        <v>185</v>
      </c>
      <c r="B8" s="177">
        <f>Bijlage_1!C17</f>
        <v>0</v>
      </c>
      <c r="C8" s="177">
        <f>Bijlage_1!D17</f>
        <v>0</v>
      </c>
      <c r="D8" s="178">
        <f>Bijlage_1!E17</f>
        <v>0</v>
      </c>
      <c r="E8" s="178">
        <f>Bijlage_1!G17</f>
        <v>0</v>
      </c>
      <c r="F8" s="178">
        <f>E8*2</f>
        <v>0</v>
      </c>
      <c r="G8" s="179"/>
    </row>
    <row r="9" spans="1:255" ht="16.95" customHeight="1" thickBot="1" x14ac:dyDescent="0.35">
      <c r="A9" s="180" t="s">
        <v>186</v>
      </c>
      <c r="B9" s="177">
        <f>Bijlage_1!C25</f>
        <v>0</v>
      </c>
      <c r="C9" s="177">
        <f>Bijlage_1!D25</f>
        <v>0</v>
      </c>
      <c r="D9" s="178">
        <f>Bijlage_1!E25</f>
        <v>0</v>
      </c>
      <c r="E9" s="178">
        <f>Bijlage_1!G25</f>
        <v>0</v>
      </c>
      <c r="F9" s="178">
        <f>E9*2</f>
        <v>0</v>
      </c>
      <c r="G9" s="179"/>
    </row>
    <row r="10" spans="1:255" ht="16.95" customHeight="1" thickBot="1" x14ac:dyDescent="0.35">
      <c r="A10" s="181" t="s">
        <v>190</v>
      </c>
      <c r="B10" s="182">
        <f>B8+B9</f>
        <v>0</v>
      </c>
      <c r="C10" s="182">
        <f>C8+C9</f>
        <v>0</v>
      </c>
      <c r="D10" s="183"/>
      <c r="E10" s="184">
        <f>E8+E9</f>
        <v>0</v>
      </c>
      <c r="F10" s="184">
        <f>F8+F9</f>
        <v>0</v>
      </c>
      <c r="G10" s="179"/>
    </row>
    <row r="11" spans="1:255" ht="16.95" customHeight="1" x14ac:dyDescent="0.3">
      <c r="A11" s="170"/>
      <c r="B11" s="185"/>
      <c r="C11" s="185"/>
      <c r="D11" s="185"/>
      <c r="E11" s="185"/>
      <c r="F11" s="186"/>
      <c r="G11" s="187"/>
    </row>
    <row r="12" spans="1:255" ht="16.95" customHeight="1" x14ac:dyDescent="0.3">
      <c r="A12" s="188" t="s">
        <v>163</v>
      </c>
      <c r="B12" s="189">
        <f>Bijlage_1!C8</f>
        <v>0</v>
      </c>
      <c r="C12" s="189">
        <f>Bijlage_1!D8</f>
        <v>0</v>
      </c>
      <c r="D12" s="190">
        <f>Bijlage_1!E8</f>
        <v>0</v>
      </c>
      <c r="E12" s="190">
        <f>Bijlage_1!G8</f>
        <v>0</v>
      </c>
      <c r="F12" s="191"/>
      <c r="G12" s="192"/>
    </row>
    <row r="13" spans="1:255" ht="16.95" customHeight="1" thickBot="1" x14ac:dyDescent="0.35">
      <c r="A13" s="188"/>
      <c r="B13" s="193"/>
      <c r="C13" s="193"/>
      <c r="D13" s="193"/>
      <c r="E13" s="193"/>
      <c r="F13" s="191"/>
      <c r="G13" s="192"/>
    </row>
    <row r="14" spans="1:255" ht="16.95" customHeight="1" thickBot="1" x14ac:dyDescent="0.35">
      <c r="A14" s="194" t="s">
        <v>239</v>
      </c>
      <c r="B14" s="59"/>
      <c r="C14" s="253"/>
      <c r="D14" s="254"/>
      <c r="E14" s="254"/>
      <c r="F14" s="255"/>
      <c r="G14" s="195"/>
    </row>
    <row r="15" spans="1:255" ht="16.95" customHeight="1" thickBot="1" x14ac:dyDescent="0.35">
      <c r="A15" s="194" t="s">
        <v>240</v>
      </c>
      <c r="B15" s="59"/>
      <c r="C15" s="256"/>
      <c r="D15" s="254"/>
      <c r="E15" s="254"/>
      <c r="F15" s="255"/>
      <c r="G15" s="195"/>
    </row>
    <row r="16" spans="1:255" ht="16.95" customHeight="1" thickBot="1" x14ac:dyDescent="0.35">
      <c r="A16" s="194" t="s">
        <v>241</v>
      </c>
      <c r="B16" s="59"/>
      <c r="C16" s="256"/>
      <c r="D16" s="254"/>
      <c r="E16" s="254"/>
      <c r="F16" s="255"/>
      <c r="G16" s="195"/>
    </row>
    <row r="17" spans="1:7" ht="16.95" customHeight="1" thickBot="1" x14ac:dyDescent="0.35">
      <c r="A17" s="194" t="s">
        <v>242</v>
      </c>
      <c r="B17" s="59"/>
      <c r="C17" s="256"/>
      <c r="D17" s="254"/>
      <c r="E17" s="254"/>
      <c r="F17" s="255"/>
      <c r="G17" s="195"/>
    </row>
    <row r="18" spans="1:7" ht="16.95" customHeight="1" thickBot="1" x14ac:dyDescent="0.35">
      <c r="A18" s="194" t="s">
        <v>243</v>
      </c>
      <c r="B18" s="196">
        <f>Bijlage_1!G33</f>
        <v>0</v>
      </c>
      <c r="C18" s="257" t="s">
        <v>199</v>
      </c>
      <c r="D18" s="258"/>
      <c r="E18" s="258"/>
      <c r="F18" s="259"/>
      <c r="G18" s="195"/>
    </row>
    <row r="19" spans="1:7" ht="16.95" customHeight="1" thickBot="1" x14ac:dyDescent="0.35">
      <c r="A19" s="194" t="s">
        <v>244</v>
      </c>
      <c r="B19" s="196">
        <f>Bijlage_1!G33</f>
        <v>0</v>
      </c>
      <c r="C19" s="257" t="s">
        <v>199</v>
      </c>
      <c r="D19" s="258"/>
      <c r="E19" s="258"/>
      <c r="F19" s="259"/>
      <c r="G19" s="195"/>
    </row>
    <row r="20" spans="1:7" ht="16.95" customHeight="1" thickBot="1" x14ac:dyDescent="0.35">
      <c r="A20" s="197" t="s">
        <v>190</v>
      </c>
      <c r="B20" s="198">
        <f>SUM(B14:B19)</f>
        <v>0</v>
      </c>
      <c r="C20" s="250" t="s">
        <v>193</v>
      </c>
      <c r="D20" s="251"/>
      <c r="E20" s="251"/>
      <c r="F20" s="252"/>
      <c r="G20" s="195"/>
    </row>
    <row r="21" spans="1:7" ht="16.95" customHeight="1" x14ac:dyDescent="0.3">
      <c r="A21" s="199"/>
      <c r="B21" s="249"/>
      <c r="C21" s="244"/>
      <c r="D21" s="244"/>
      <c r="E21" s="244"/>
      <c r="F21" s="244"/>
      <c r="G21" s="195"/>
    </row>
    <row r="22" spans="1:7" ht="16.95" customHeight="1" x14ac:dyDescent="0.3">
      <c r="A22" s="199"/>
      <c r="B22" s="244"/>
      <c r="C22" s="244"/>
      <c r="D22" s="244"/>
      <c r="E22" s="244"/>
      <c r="F22" s="244"/>
      <c r="G22" s="200"/>
    </row>
    <row r="23" spans="1:7" ht="16.95" customHeight="1" x14ac:dyDescent="0.3">
      <c r="A23" s="199"/>
      <c r="G23" s="201"/>
    </row>
    <row r="24" spans="1:7" ht="16.95" customHeight="1" x14ac:dyDescent="0.3">
      <c r="A24" s="199"/>
      <c r="B24" s="202"/>
      <c r="G24" s="203"/>
    </row>
    <row r="25" spans="1:7" ht="16.95" customHeight="1" x14ac:dyDescent="0.3">
      <c r="A25" s="164" t="s">
        <v>96</v>
      </c>
      <c r="B25" s="204"/>
      <c r="C25" s="204"/>
      <c r="D25" s="204"/>
      <c r="E25" s="204"/>
      <c r="F25" s="204"/>
      <c r="G25" s="205"/>
    </row>
    <row r="26" spans="1:7" ht="16.95" customHeight="1" x14ac:dyDescent="0.3">
      <c r="A26" s="264" t="s">
        <v>196</v>
      </c>
      <c r="B26" s="265"/>
      <c r="C26" s="265"/>
      <c r="D26" s="265"/>
      <c r="E26" s="265"/>
      <c r="F26" s="265"/>
      <c r="G26" s="266"/>
    </row>
    <row r="27" spans="1:7" ht="16.95" customHeight="1" thickBot="1" x14ac:dyDescent="0.35">
      <c r="A27" s="207"/>
      <c r="B27" s="208"/>
      <c r="C27" s="208"/>
      <c r="D27" s="208"/>
      <c r="E27" s="208"/>
      <c r="F27" s="208"/>
      <c r="G27" s="206"/>
    </row>
    <row r="28" spans="1:7" ht="31.8" thickBot="1" x14ac:dyDescent="0.35">
      <c r="A28" s="209" t="s">
        <v>98</v>
      </c>
      <c r="B28" s="210"/>
      <c r="C28" s="211"/>
      <c r="D28" s="212" t="s">
        <v>195</v>
      </c>
      <c r="E28" s="213" t="s">
        <v>169</v>
      </c>
      <c r="F28" s="212" t="s">
        <v>101</v>
      </c>
      <c r="G28" s="214" t="s">
        <v>169</v>
      </c>
    </row>
    <row r="29" spans="1:7" ht="34.200000000000003" customHeight="1" thickBot="1" x14ac:dyDescent="0.35">
      <c r="A29" s="215" t="s">
        <v>224</v>
      </c>
      <c r="B29" s="290" t="s">
        <v>187</v>
      </c>
      <c r="C29" s="291"/>
      <c r="D29" s="68"/>
      <c r="E29" s="71"/>
      <c r="F29" s="71"/>
      <c r="G29" s="298" t="e">
        <f>ROUND(SUM(F29:F33)/SUM(D29:D33),2)</f>
        <v>#DIV/0!</v>
      </c>
    </row>
    <row r="30" spans="1:7" ht="34.200000000000003" customHeight="1" thickBot="1" x14ac:dyDescent="0.35">
      <c r="A30" s="215" t="s">
        <v>61</v>
      </c>
      <c r="B30" s="292"/>
      <c r="C30" s="293"/>
      <c r="D30" s="68"/>
      <c r="E30" s="71"/>
      <c r="F30" s="71"/>
      <c r="G30" s="299"/>
    </row>
    <row r="31" spans="1:7" ht="34.200000000000003" customHeight="1" thickBot="1" x14ac:dyDescent="0.35">
      <c r="A31" s="215" t="s">
        <v>63</v>
      </c>
      <c r="B31" s="294"/>
      <c r="C31" s="295"/>
      <c r="D31" s="68"/>
      <c r="E31" s="71"/>
      <c r="F31" s="71"/>
      <c r="G31" s="299"/>
    </row>
    <row r="32" spans="1:7" ht="34.200000000000003" customHeight="1" thickBot="1" x14ac:dyDescent="0.35">
      <c r="A32" s="215" t="s">
        <v>65</v>
      </c>
      <c r="B32" s="294"/>
      <c r="C32" s="295"/>
      <c r="D32" s="68"/>
      <c r="E32" s="71"/>
      <c r="F32" s="71"/>
      <c r="G32" s="299"/>
    </row>
    <row r="33" spans="1:7" ht="34.200000000000003" customHeight="1" thickBot="1" x14ac:dyDescent="0.35">
      <c r="A33" s="215" t="s">
        <v>67</v>
      </c>
      <c r="B33" s="296"/>
      <c r="C33" s="297"/>
      <c r="D33" s="68"/>
      <c r="E33" s="71"/>
      <c r="F33" s="71"/>
      <c r="G33" s="300"/>
    </row>
    <row r="34" spans="1:7" ht="13.8" customHeight="1" thickBot="1" x14ac:dyDescent="0.35">
      <c r="A34" s="216"/>
      <c r="B34" s="217"/>
      <c r="C34" s="217"/>
      <c r="D34" s="218"/>
      <c r="E34" s="219"/>
      <c r="F34" s="219"/>
      <c r="G34" s="220"/>
    </row>
    <row r="35" spans="1:7" ht="34.200000000000003" customHeight="1" thickBot="1" x14ac:dyDescent="0.35">
      <c r="A35" s="215" t="s">
        <v>225</v>
      </c>
      <c r="B35" s="290" t="s">
        <v>185</v>
      </c>
      <c r="C35" s="291"/>
      <c r="D35" s="74"/>
      <c r="E35" s="75"/>
      <c r="F35" s="75"/>
      <c r="G35" s="298" t="e">
        <f>ROUND(SUM(F35:F39)/SUM(D35:D39),2)</f>
        <v>#DIV/0!</v>
      </c>
    </row>
    <row r="36" spans="1:7" ht="34.200000000000003" customHeight="1" thickBot="1" x14ac:dyDescent="0.35">
      <c r="A36" s="215" t="s">
        <v>226</v>
      </c>
      <c r="B36" s="292"/>
      <c r="C36" s="293"/>
      <c r="D36" s="74"/>
      <c r="E36" s="75"/>
      <c r="F36" s="75"/>
      <c r="G36" s="299"/>
    </row>
    <row r="37" spans="1:7" ht="34.200000000000003" customHeight="1" thickBot="1" x14ac:dyDescent="0.35">
      <c r="A37" s="215" t="s">
        <v>227</v>
      </c>
      <c r="B37" s="294"/>
      <c r="C37" s="295"/>
      <c r="D37" s="74"/>
      <c r="E37" s="75"/>
      <c r="F37" s="75"/>
      <c r="G37" s="299"/>
    </row>
    <row r="38" spans="1:7" ht="34.200000000000003" customHeight="1" thickBot="1" x14ac:dyDescent="0.35">
      <c r="A38" s="215" t="s">
        <v>228</v>
      </c>
      <c r="B38" s="294"/>
      <c r="C38" s="295"/>
      <c r="D38" s="74"/>
      <c r="E38" s="75"/>
      <c r="F38" s="75"/>
      <c r="G38" s="299"/>
    </row>
    <row r="39" spans="1:7" ht="34.200000000000003" customHeight="1" thickBot="1" x14ac:dyDescent="0.35">
      <c r="A39" s="215" t="s">
        <v>229</v>
      </c>
      <c r="B39" s="296"/>
      <c r="C39" s="297"/>
      <c r="D39" s="74"/>
      <c r="E39" s="75"/>
      <c r="F39" s="75"/>
      <c r="G39" s="300"/>
    </row>
    <row r="40" spans="1:7" ht="13.8" customHeight="1" thickBot="1" x14ac:dyDescent="0.35">
      <c r="A40" s="216"/>
      <c r="B40" s="217"/>
      <c r="C40" s="217"/>
      <c r="D40" s="218"/>
      <c r="E40" s="219"/>
      <c r="F40" s="219"/>
      <c r="G40" s="221"/>
    </row>
    <row r="41" spans="1:7" ht="34.049999999999997" customHeight="1" thickBot="1" x14ac:dyDescent="0.35">
      <c r="A41" s="215" t="s">
        <v>251</v>
      </c>
      <c r="B41" s="290" t="s">
        <v>186</v>
      </c>
      <c r="C41" s="291"/>
      <c r="D41" s="70"/>
      <c r="E41" s="73"/>
      <c r="F41" s="73"/>
      <c r="G41" s="298" t="e">
        <f>ROUND(SUM(F41:F45)/SUM(D41:D45),2)</f>
        <v>#DIV/0!</v>
      </c>
    </row>
    <row r="42" spans="1:7" ht="31.8" customHeight="1" thickBot="1" x14ac:dyDescent="0.35">
      <c r="A42" s="215" t="s">
        <v>252</v>
      </c>
      <c r="B42" s="292"/>
      <c r="C42" s="293"/>
      <c r="D42" s="70"/>
      <c r="E42" s="73"/>
      <c r="F42" s="73"/>
      <c r="G42" s="299"/>
    </row>
    <row r="43" spans="1:7" ht="34.049999999999997" customHeight="1" thickBot="1" x14ac:dyDescent="0.35">
      <c r="A43" s="215" t="s">
        <v>253</v>
      </c>
      <c r="B43" s="294"/>
      <c r="C43" s="295"/>
      <c r="D43" s="70"/>
      <c r="E43" s="73"/>
      <c r="F43" s="73"/>
      <c r="G43" s="299"/>
    </row>
    <row r="44" spans="1:7" ht="31.8" customHeight="1" thickBot="1" x14ac:dyDescent="0.35">
      <c r="A44" s="215" t="s">
        <v>254</v>
      </c>
      <c r="B44" s="294"/>
      <c r="C44" s="295"/>
      <c r="D44" s="70"/>
      <c r="E44" s="73"/>
      <c r="F44" s="73"/>
      <c r="G44" s="299"/>
    </row>
    <row r="45" spans="1:7" ht="31.8" customHeight="1" thickBot="1" x14ac:dyDescent="0.35">
      <c r="A45" s="215" t="s">
        <v>255</v>
      </c>
      <c r="B45" s="296"/>
      <c r="C45" s="297"/>
      <c r="D45" s="70"/>
      <c r="E45" s="73"/>
      <c r="F45" s="73"/>
      <c r="G45" s="300"/>
    </row>
    <row r="46" spans="1:7" ht="16.95" customHeight="1" thickBot="1" x14ac:dyDescent="0.35">
      <c r="A46" s="216"/>
      <c r="B46" s="217"/>
      <c r="C46" s="217"/>
      <c r="D46" s="222"/>
      <c r="E46" s="223"/>
      <c r="F46" s="223"/>
      <c r="G46" s="224"/>
    </row>
    <row r="47" spans="1:7" ht="16.95" customHeight="1" thickBot="1" x14ac:dyDescent="0.35">
      <c r="A47" s="173" t="s">
        <v>103</v>
      </c>
      <c r="B47" s="225"/>
      <c r="C47" s="211"/>
      <c r="D47" s="240">
        <f>SUM(D29:D45)</f>
        <v>0</v>
      </c>
      <c r="E47" s="227"/>
      <c r="F47" s="241">
        <f>SUM(F29:F45)</f>
        <v>0</v>
      </c>
      <c r="G47" s="229"/>
    </row>
    <row r="48" spans="1:7" ht="16.95" customHeight="1" x14ac:dyDescent="0.3">
      <c r="A48" s="170"/>
      <c r="B48" s="191"/>
      <c r="C48" s="191"/>
      <c r="D48" s="191"/>
      <c r="E48" s="191"/>
      <c r="F48" s="191"/>
      <c r="G48" s="179"/>
    </row>
    <row r="49" spans="1:7" ht="16.95" customHeight="1" x14ac:dyDescent="0.3">
      <c r="A49" s="170"/>
      <c r="B49" s="191"/>
      <c r="C49" s="191"/>
      <c r="D49" s="191"/>
      <c r="E49" s="191"/>
      <c r="F49" s="191"/>
      <c r="G49" s="179"/>
    </row>
    <row r="50" spans="1:7" ht="16.95" customHeight="1" x14ac:dyDescent="0.3">
      <c r="A50" s="188" t="s">
        <v>104</v>
      </c>
      <c r="B50" s="191"/>
      <c r="C50" s="191"/>
      <c r="D50" s="191"/>
      <c r="E50" s="191"/>
      <c r="F50" s="191"/>
      <c r="G50" s="179"/>
    </row>
    <row r="51" spans="1:7" ht="16.95" customHeight="1" x14ac:dyDescent="0.3">
      <c r="A51" s="243" t="s">
        <v>106</v>
      </c>
      <c r="B51" s="244"/>
      <c r="C51" s="244"/>
      <c r="D51" s="244"/>
      <c r="E51" s="239" t="e">
        <f>F47/D47</f>
        <v>#DIV/0!</v>
      </c>
      <c r="F51" s="230" t="s">
        <v>197</v>
      </c>
      <c r="G51" s="195"/>
    </row>
    <row r="52" spans="1:7" ht="16.95" customHeight="1" x14ac:dyDescent="0.3">
      <c r="A52" s="188"/>
      <c r="B52" s="191"/>
      <c r="C52" s="191"/>
      <c r="D52" s="231"/>
      <c r="E52" s="191"/>
      <c r="F52" s="191"/>
      <c r="G52" s="179"/>
    </row>
    <row r="53" spans="1:7" ht="16.95" customHeight="1" x14ac:dyDescent="0.3">
      <c r="A53" s="188" t="s">
        <v>107</v>
      </c>
      <c r="B53" s="191"/>
      <c r="C53" s="191"/>
      <c r="D53" s="191"/>
      <c r="E53" s="191"/>
      <c r="F53" s="191"/>
      <c r="G53" s="179"/>
    </row>
    <row r="54" spans="1:7" ht="16.95" customHeight="1" x14ac:dyDescent="0.3">
      <c r="A54" s="170" t="s">
        <v>209</v>
      </c>
      <c r="B54" s="191"/>
      <c r="C54" s="191"/>
      <c r="D54" s="191"/>
      <c r="E54" s="232">
        <f>F47</f>
        <v>0</v>
      </c>
      <c r="G54" s="179"/>
    </row>
    <row r="55" spans="1:7" ht="16.95" customHeight="1" x14ac:dyDescent="0.3">
      <c r="A55" s="170" t="s">
        <v>208</v>
      </c>
      <c r="B55" s="191"/>
      <c r="C55" s="191"/>
      <c r="D55" s="191"/>
      <c r="E55" s="232">
        <f>Bijlage_1!G33</f>
        <v>0</v>
      </c>
      <c r="G55" s="179"/>
    </row>
    <row r="56" spans="1:7" ht="16.95" customHeight="1" x14ac:dyDescent="0.3">
      <c r="A56" s="188" t="s">
        <v>109</v>
      </c>
      <c r="B56" s="191"/>
      <c r="C56" s="191"/>
      <c r="D56" s="191"/>
      <c r="E56" s="233">
        <f>E54-E55</f>
        <v>0</v>
      </c>
      <c r="G56" s="179"/>
    </row>
    <row r="57" spans="1:7" ht="16.95" customHeight="1" x14ac:dyDescent="0.3">
      <c r="A57" s="170"/>
      <c r="B57" s="191"/>
      <c r="C57" s="191"/>
      <c r="D57" s="191"/>
      <c r="E57" s="191"/>
      <c r="F57" s="191"/>
      <c r="G57" s="179"/>
    </row>
    <row r="58" spans="1:7" ht="16.95" customHeight="1" x14ac:dyDescent="0.3">
      <c r="A58" s="188" t="s">
        <v>110</v>
      </c>
      <c r="B58" s="191"/>
      <c r="C58" s="231"/>
      <c r="D58" s="231"/>
      <c r="E58" s="191"/>
      <c r="G58" s="195"/>
    </row>
    <row r="59" spans="1:7" ht="16.95" customHeight="1" x14ac:dyDescent="0.3">
      <c r="A59" s="170" t="s">
        <v>194</v>
      </c>
      <c r="B59" s="234" t="e">
        <f>E56/D47</f>
        <v>#DIV/0!</v>
      </c>
      <c r="C59" s="231" t="s">
        <v>89</v>
      </c>
      <c r="D59" s="191" t="s">
        <v>206</v>
      </c>
      <c r="E59" s="191"/>
      <c r="G59" s="195"/>
    </row>
    <row r="60" spans="1:7" ht="16.95" customHeight="1" x14ac:dyDescent="0.3">
      <c r="A60" s="170"/>
      <c r="B60" s="234">
        <v>0.01</v>
      </c>
      <c r="C60" s="231" t="s">
        <v>89</v>
      </c>
      <c r="D60" s="230" t="s">
        <v>207</v>
      </c>
      <c r="E60" s="191"/>
      <c r="G60" s="195"/>
    </row>
    <row r="61" spans="1:7" ht="16.95" customHeight="1" x14ac:dyDescent="0.3">
      <c r="A61" s="170"/>
      <c r="B61" s="235" t="e">
        <f>IF(ABS(B59)&lt;=B60,"correct","niet correct")</f>
        <v>#DIV/0!</v>
      </c>
      <c r="C61" s="236" t="s">
        <v>88</v>
      </c>
      <c r="D61" s="237" t="s">
        <v>175</v>
      </c>
      <c r="E61" s="238"/>
      <c r="G61" s="195"/>
    </row>
  </sheetData>
  <sheetProtection algorithmName="SHA-512" hashValue="jOqndErucp14TJg1hH2sAMKKU8B9gU7B8MzA/pScns/+JOiTLzY3DWx44XUl0coT7+jsrBeEbSwC/IvwP8qQYA==" saltValue="O1IlKxjyUG/yr/8GfrCjjw==" spinCount="100000" sheet="1" objects="1" scenarios="1"/>
  <mergeCells count="41">
    <mergeCell ref="C18:F18"/>
    <mergeCell ref="GV2:HA2"/>
    <mergeCell ref="HB2:HG2"/>
    <mergeCell ref="HH2:HM2"/>
    <mergeCell ref="HN2:HS2"/>
    <mergeCell ref="FL2:FQ2"/>
    <mergeCell ref="FR2:FW2"/>
    <mergeCell ref="FX2:GC2"/>
    <mergeCell ref="GD2:GI2"/>
    <mergeCell ref="GJ2:GO2"/>
    <mergeCell ref="GP2:GU2"/>
    <mergeCell ref="EB2:EG2"/>
    <mergeCell ref="EH2:EM2"/>
    <mergeCell ref="EN2:ES2"/>
    <mergeCell ref="ET2:EY2"/>
    <mergeCell ref="EZ2:FE2"/>
    <mergeCell ref="IF2:IK2"/>
    <mergeCell ref="IL2:IQ2"/>
    <mergeCell ref="IR2:IU2"/>
    <mergeCell ref="A5:E5"/>
    <mergeCell ref="C14:F17"/>
    <mergeCell ref="HT2:HY2"/>
    <mergeCell ref="HZ2:IE2"/>
    <mergeCell ref="FF2:FK2"/>
    <mergeCell ref="A2:B2"/>
    <mergeCell ref="CX2:DC2"/>
    <mergeCell ref="DD2:DI2"/>
    <mergeCell ref="DJ2:DO2"/>
    <mergeCell ref="DP2:DU2"/>
    <mergeCell ref="DV2:EA2"/>
    <mergeCell ref="A51:D51"/>
    <mergeCell ref="C19:F19"/>
    <mergeCell ref="C20:F20"/>
    <mergeCell ref="B21:F22"/>
    <mergeCell ref="A26:G26"/>
    <mergeCell ref="B29:C33"/>
    <mergeCell ref="B35:C39"/>
    <mergeCell ref="B41:C45"/>
    <mergeCell ref="G29:G33"/>
    <mergeCell ref="G35:G39"/>
    <mergeCell ref="G41:G45"/>
  </mergeCells>
  <conditionalFormatting sqref="B61">
    <cfRule type="cellIs" dxfId="11" priority="1" operator="equal">
      <formula>"correct"</formula>
    </cfRule>
    <cfRule type="cellIs" dxfId="10" priority="2" operator="equal">
      <formula>"niet correct"</formula>
    </cfRule>
  </conditionalFormatting>
  <pageMargins left="0.70000000000000007" right="0.70000000000000007" top="0.75" bottom="0.75" header="0.30000000000000004" footer="0.30000000000000004"/>
  <pageSetup paperSize="8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C47B-96F3-4061-A763-8E230E103FC2}">
  <sheetPr codeName="Blad10">
    <pageSetUpPr fitToPage="1"/>
  </sheetPr>
  <dimension ref="A1:IU61"/>
  <sheetViews>
    <sheetView showGridLines="0" topLeftCell="A55" zoomScale="90" zoomScaleNormal="90" workbookViewId="0">
      <selection activeCell="A45" sqref="A1:XFD1048576"/>
    </sheetView>
  </sheetViews>
  <sheetFormatPr defaultRowHeight="15.6" x14ac:dyDescent="0.3"/>
  <cols>
    <col min="1" max="1" width="52.44140625" style="156" customWidth="1"/>
    <col min="2" max="2" width="22.44140625" style="156" bestFit="1" customWidth="1"/>
    <col min="3" max="3" width="11.5546875" style="156" customWidth="1"/>
    <col min="4" max="4" width="15" style="156" customWidth="1"/>
    <col min="5" max="5" width="19.109375" style="156" customWidth="1"/>
    <col min="6" max="6" width="28.44140625" style="156" customWidth="1"/>
    <col min="7" max="7" width="23.77734375" style="156" customWidth="1"/>
    <col min="8" max="8" width="9.109375" style="156" customWidth="1"/>
    <col min="9" max="16384" width="8.88671875" style="156"/>
  </cols>
  <sheetData>
    <row r="1" spans="1:255" x14ac:dyDescent="0.3">
      <c r="A1" s="153" t="s">
        <v>161</v>
      </c>
      <c r="B1" s="154"/>
      <c r="C1" s="154"/>
      <c r="D1" s="154"/>
      <c r="E1" s="154"/>
      <c r="F1" s="154"/>
      <c r="G1" s="155"/>
    </row>
    <row r="2" spans="1:255" x14ac:dyDescent="0.3">
      <c r="A2" s="267" t="s">
        <v>0</v>
      </c>
      <c r="B2" s="268"/>
      <c r="C2" s="158"/>
      <c r="D2" s="159" t="s">
        <v>188</v>
      </c>
      <c r="E2" s="160"/>
      <c r="F2" s="160"/>
      <c r="G2" s="161"/>
      <c r="CX2" s="269"/>
      <c r="CY2" s="269"/>
      <c r="CZ2" s="269"/>
      <c r="DA2" s="269"/>
      <c r="DB2" s="269"/>
      <c r="DC2" s="269"/>
      <c r="DD2" s="260"/>
      <c r="DE2" s="260"/>
      <c r="DF2" s="260"/>
      <c r="DG2" s="260"/>
      <c r="DH2" s="260"/>
      <c r="DI2" s="260"/>
      <c r="DJ2" s="260"/>
      <c r="DK2" s="260"/>
      <c r="DL2" s="260"/>
      <c r="DM2" s="260"/>
      <c r="DN2" s="260"/>
      <c r="DO2" s="260"/>
      <c r="DP2" s="260"/>
      <c r="DQ2" s="260"/>
      <c r="DR2" s="260"/>
      <c r="DS2" s="260"/>
      <c r="DT2" s="260"/>
      <c r="DU2" s="260"/>
      <c r="DV2" s="260"/>
      <c r="DW2" s="260"/>
      <c r="DX2" s="260"/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0"/>
      <c r="EQ2" s="260"/>
      <c r="ER2" s="260"/>
      <c r="ES2" s="260"/>
      <c r="ET2" s="260"/>
      <c r="EU2" s="260"/>
      <c r="EV2" s="260"/>
      <c r="EW2" s="260"/>
      <c r="EX2" s="260"/>
      <c r="EY2" s="260"/>
      <c r="EZ2" s="260"/>
      <c r="FA2" s="260"/>
      <c r="FB2" s="260"/>
      <c r="FC2" s="260"/>
      <c r="FD2" s="260"/>
      <c r="FE2" s="260"/>
      <c r="FF2" s="260"/>
      <c r="FG2" s="260"/>
      <c r="FH2" s="260"/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60"/>
      <c r="FU2" s="260"/>
      <c r="FV2" s="260"/>
      <c r="FW2" s="260"/>
      <c r="FX2" s="260"/>
      <c r="FY2" s="260"/>
      <c r="FZ2" s="260"/>
      <c r="GA2" s="260"/>
      <c r="GB2" s="260"/>
      <c r="GC2" s="260"/>
      <c r="GD2" s="260"/>
      <c r="GE2" s="260"/>
      <c r="GF2" s="260"/>
      <c r="GG2" s="260"/>
      <c r="GH2" s="260"/>
      <c r="GI2" s="260"/>
      <c r="GJ2" s="260"/>
      <c r="GK2" s="260"/>
      <c r="GL2" s="260"/>
      <c r="GM2" s="260"/>
      <c r="GN2" s="260"/>
      <c r="GO2" s="260"/>
      <c r="GP2" s="260"/>
      <c r="GQ2" s="260"/>
      <c r="GR2" s="260"/>
      <c r="GS2" s="260"/>
      <c r="GT2" s="260"/>
      <c r="GU2" s="260"/>
      <c r="GV2" s="260"/>
      <c r="GW2" s="260"/>
      <c r="GX2" s="260"/>
      <c r="GY2" s="260"/>
      <c r="GZ2" s="260"/>
      <c r="HA2" s="260"/>
      <c r="HB2" s="260"/>
      <c r="HC2" s="260"/>
      <c r="HD2" s="260"/>
      <c r="HE2" s="260"/>
      <c r="HF2" s="260"/>
      <c r="HG2" s="260"/>
      <c r="HH2" s="260"/>
      <c r="HI2" s="260"/>
      <c r="HJ2" s="260"/>
      <c r="HK2" s="260"/>
      <c r="HL2" s="260"/>
      <c r="HM2" s="260"/>
      <c r="HN2" s="260"/>
      <c r="HO2" s="260"/>
      <c r="HP2" s="260"/>
      <c r="HQ2" s="260"/>
      <c r="HR2" s="260"/>
      <c r="HS2" s="260"/>
      <c r="HT2" s="260"/>
      <c r="HU2" s="260"/>
      <c r="HV2" s="260"/>
      <c r="HW2" s="260"/>
      <c r="HX2" s="260"/>
      <c r="HY2" s="260"/>
      <c r="HZ2" s="260"/>
      <c r="IA2" s="260"/>
      <c r="IB2" s="260"/>
      <c r="IC2" s="260"/>
      <c r="ID2" s="260"/>
      <c r="IE2" s="260"/>
      <c r="IF2" s="260"/>
      <c r="IG2" s="260"/>
      <c r="IH2" s="260"/>
      <c r="II2" s="260"/>
      <c r="IJ2" s="260"/>
      <c r="IK2" s="260"/>
      <c r="IL2" s="260"/>
      <c r="IM2" s="260"/>
      <c r="IN2" s="260"/>
      <c r="IO2" s="260"/>
      <c r="IP2" s="260"/>
      <c r="IQ2" s="260"/>
      <c r="IR2" s="261"/>
      <c r="IS2" s="261"/>
      <c r="IT2" s="261"/>
      <c r="IU2" s="261"/>
    </row>
    <row r="3" spans="1:255" x14ac:dyDescent="0.3">
      <c r="A3" s="157"/>
      <c r="B3" s="158"/>
      <c r="C3" s="158"/>
      <c r="D3" s="158"/>
      <c r="E3" s="158"/>
      <c r="F3" s="158"/>
      <c r="G3" s="162"/>
      <c r="CX3" s="163"/>
      <c r="CY3" s="163"/>
      <c r="CZ3" s="163"/>
      <c r="DA3" s="163"/>
      <c r="DB3" s="163"/>
      <c r="DC3" s="163"/>
      <c r="DD3" s="163"/>
      <c r="DE3" s="163"/>
      <c r="DF3" s="163"/>
      <c r="DG3" s="163"/>
      <c r="DH3" s="163"/>
      <c r="DI3" s="163"/>
      <c r="DJ3" s="163"/>
      <c r="DK3" s="163"/>
      <c r="DL3" s="163"/>
      <c r="DM3" s="163"/>
      <c r="DN3" s="163"/>
      <c r="DO3" s="163"/>
      <c r="DP3" s="163"/>
      <c r="DQ3" s="163"/>
      <c r="DR3" s="163"/>
      <c r="DS3" s="163"/>
      <c r="DT3" s="163"/>
      <c r="DU3" s="163"/>
      <c r="DV3" s="163"/>
      <c r="DW3" s="163"/>
      <c r="DX3" s="163"/>
      <c r="DY3" s="163"/>
      <c r="DZ3" s="163"/>
      <c r="EA3" s="163"/>
      <c r="EB3" s="163"/>
      <c r="EC3" s="163"/>
      <c r="ED3" s="163"/>
      <c r="EE3" s="163"/>
      <c r="EF3" s="163"/>
      <c r="EG3" s="163"/>
      <c r="EH3" s="163"/>
      <c r="EI3" s="163"/>
      <c r="EJ3" s="163"/>
      <c r="EK3" s="163"/>
      <c r="EL3" s="163"/>
      <c r="EM3" s="163"/>
      <c r="EN3" s="163"/>
      <c r="EO3" s="163"/>
      <c r="EP3" s="163"/>
      <c r="EQ3" s="163"/>
      <c r="ER3" s="163"/>
      <c r="ES3" s="163"/>
      <c r="ET3" s="163"/>
      <c r="EU3" s="163"/>
      <c r="EV3" s="163"/>
      <c r="EW3" s="163"/>
      <c r="EX3" s="163"/>
      <c r="EY3" s="163"/>
      <c r="EZ3" s="163"/>
      <c r="FA3" s="163"/>
      <c r="FB3" s="163"/>
      <c r="FC3" s="163"/>
      <c r="FD3" s="163"/>
      <c r="FE3" s="163"/>
      <c r="FF3" s="163"/>
      <c r="FG3" s="163"/>
      <c r="FH3" s="163"/>
      <c r="FI3" s="163"/>
      <c r="FJ3" s="163"/>
      <c r="FK3" s="163"/>
      <c r="FL3" s="163"/>
      <c r="FM3" s="163"/>
      <c r="FN3" s="163"/>
      <c r="FO3" s="163"/>
      <c r="FP3" s="163"/>
      <c r="FQ3" s="163"/>
      <c r="FR3" s="163"/>
      <c r="FS3" s="163"/>
      <c r="FT3" s="163"/>
      <c r="FU3" s="163"/>
      <c r="FV3" s="163"/>
      <c r="FW3" s="163"/>
      <c r="FX3" s="163"/>
      <c r="FY3" s="163"/>
      <c r="FZ3" s="163"/>
      <c r="GA3" s="163"/>
      <c r="GB3" s="163"/>
      <c r="GC3" s="163"/>
      <c r="GD3" s="163"/>
      <c r="GE3" s="163"/>
      <c r="GF3" s="163"/>
      <c r="GG3" s="163"/>
      <c r="GH3" s="163"/>
      <c r="GI3" s="163"/>
      <c r="GJ3" s="163"/>
      <c r="GK3" s="163"/>
      <c r="GL3" s="163"/>
      <c r="GM3" s="163"/>
      <c r="GN3" s="163"/>
      <c r="GO3" s="163"/>
      <c r="GP3" s="163"/>
      <c r="GQ3" s="163"/>
      <c r="GR3" s="163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  <c r="HL3" s="163"/>
      <c r="HM3" s="163"/>
      <c r="HN3" s="163"/>
      <c r="HO3" s="163"/>
      <c r="HP3" s="163"/>
      <c r="HQ3" s="163"/>
      <c r="HR3" s="163"/>
      <c r="HS3" s="163"/>
      <c r="HT3" s="163"/>
      <c r="HU3" s="163"/>
      <c r="HV3" s="163"/>
      <c r="HW3" s="163"/>
      <c r="HX3" s="163"/>
      <c r="HY3" s="163"/>
      <c r="HZ3" s="163"/>
      <c r="IA3" s="163"/>
      <c r="IB3" s="163"/>
      <c r="IC3" s="163"/>
      <c r="ID3" s="163"/>
      <c r="IE3" s="163"/>
      <c r="IF3" s="163"/>
      <c r="IG3" s="163"/>
      <c r="IH3" s="163"/>
      <c r="II3" s="163"/>
      <c r="IJ3" s="163"/>
      <c r="IK3" s="163"/>
      <c r="IL3" s="163"/>
      <c r="IM3" s="163"/>
      <c r="IN3" s="163"/>
      <c r="IO3" s="163"/>
      <c r="IP3" s="163"/>
      <c r="IQ3" s="163"/>
      <c r="IR3" s="163"/>
      <c r="IS3" s="163"/>
      <c r="IT3" s="163"/>
      <c r="IU3" s="163"/>
    </row>
    <row r="4" spans="1:255" x14ac:dyDescent="0.3">
      <c r="A4" s="164" t="s">
        <v>81</v>
      </c>
      <c r="B4" s="165" t="s">
        <v>232</v>
      </c>
      <c r="C4" s="166"/>
      <c r="D4" s="166"/>
      <c r="E4" s="166"/>
      <c r="F4" s="166"/>
      <c r="G4" s="167"/>
    </row>
    <row r="5" spans="1:255" x14ac:dyDescent="0.3">
      <c r="A5" s="262"/>
      <c r="B5" s="263"/>
      <c r="C5" s="263"/>
      <c r="D5" s="263"/>
      <c r="E5" s="263"/>
      <c r="F5" s="168"/>
      <c r="G5" s="169"/>
    </row>
    <row r="6" spans="1:255" ht="16.95" customHeight="1" thickBot="1" x14ac:dyDescent="0.35">
      <c r="A6" s="170"/>
      <c r="F6" s="171"/>
      <c r="G6" s="172"/>
    </row>
    <row r="7" spans="1:255" ht="52.2" customHeight="1" thickBot="1" x14ac:dyDescent="0.35">
      <c r="A7" s="173" t="s">
        <v>162</v>
      </c>
      <c r="B7" s="174" t="s">
        <v>2</v>
      </c>
      <c r="C7" s="174" t="s">
        <v>3</v>
      </c>
      <c r="D7" s="174" t="s">
        <v>4</v>
      </c>
      <c r="E7" s="174" t="s">
        <v>191</v>
      </c>
      <c r="F7" s="174" t="s">
        <v>192</v>
      </c>
      <c r="G7" s="175"/>
    </row>
    <row r="8" spans="1:255" ht="16.95" customHeight="1" thickBot="1" x14ac:dyDescent="0.35">
      <c r="A8" s="176" t="s">
        <v>185</v>
      </c>
      <c r="B8" s="177">
        <f>Bijlage_1!C18</f>
        <v>0</v>
      </c>
      <c r="C8" s="177">
        <f>Bijlage_1!D18</f>
        <v>0</v>
      </c>
      <c r="D8" s="178">
        <f>Bijlage_1!E18</f>
        <v>0</v>
      </c>
      <c r="E8" s="178">
        <f>Bijlage_1!G18</f>
        <v>0</v>
      </c>
      <c r="F8" s="178">
        <f>E8*2</f>
        <v>0</v>
      </c>
      <c r="G8" s="179"/>
    </row>
    <row r="9" spans="1:255" ht="16.95" customHeight="1" thickBot="1" x14ac:dyDescent="0.35">
      <c r="A9" s="180" t="s">
        <v>186</v>
      </c>
      <c r="B9" s="177">
        <f>Bijlage_1!C26</f>
        <v>0</v>
      </c>
      <c r="C9" s="177">
        <f>Bijlage_1!D26</f>
        <v>0</v>
      </c>
      <c r="D9" s="178">
        <f>Bijlage_1!E26</f>
        <v>0</v>
      </c>
      <c r="E9" s="178">
        <f>Bijlage_1!G26</f>
        <v>0</v>
      </c>
      <c r="F9" s="178">
        <f>E9*2</f>
        <v>0</v>
      </c>
      <c r="G9" s="179"/>
    </row>
    <row r="10" spans="1:255" ht="16.95" customHeight="1" thickBot="1" x14ac:dyDescent="0.35">
      <c r="A10" s="181" t="s">
        <v>190</v>
      </c>
      <c r="B10" s="182">
        <f>B8+B9</f>
        <v>0</v>
      </c>
      <c r="C10" s="182">
        <f>C8+C9</f>
        <v>0</v>
      </c>
      <c r="D10" s="183"/>
      <c r="E10" s="184">
        <f>E8+E9</f>
        <v>0</v>
      </c>
      <c r="F10" s="184">
        <f>F8+F9</f>
        <v>0</v>
      </c>
      <c r="G10" s="179"/>
    </row>
    <row r="11" spans="1:255" ht="16.95" customHeight="1" x14ac:dyDescent="0.3">
      <c r="A11" s="170"/>
      <c r="B11" s="185"/>
      <c r="C11" s="185"/>
      <c r="D11" s="185"/>
      <c r="E11" s="185"/>
      <c r="F11" s="186"/>
      <c r="G11" s="187"/>
    </row>
    <row r="12" spans="1:255" ht="16.95" customHeight="1" x14ac:dyDescent="0.3">
      <c r="A12" s="188" t="s">
        <v>163</v>
      </c>
      <c r="B12" s="189">
        <f>Bijlage_1!C9</f>
        <v>0</v>
      </c>
      <c r="C12" s="189">
        <f>Bijlage_1!D9</f>
        <v>0</v>
      </c>
      <c r="D12" s="190">
        <f>Bijlage_1!E9</f>
        <v>0</v>
      </c>
      <c r="E12" s="190">
        <f>Bijlage_1!G9</f>
        <v>0</v>
      </c>
      <c r="F12" s="191"/>
      <c r="G12" s="192"/>
    </row>
    <row r="13" spans="1:255" ht="16.95" customHeight="1" thickBot="1" x14ac:dyDescent="0.35">
      <c r="A13" s="188"/>
      <c r="B13" s="193"/>
      <c r="C13" s="193"/>
      <c r="D13" s="193"/>
      <c r="E13" s="193"/>
      <c r="F13" s="191"/>
      <c r="G13" s="192"/>
    </row>
    <row r="14" spans="1:255" ht="16.95" customHeight="1" thickBot="1" x14ac:dyDescent="0.35">
      <c r="A14" s="194" t="s">
        <v>233</v>
      </c>
      <c r="B14" s="59"/>
      <c r="C14" s="253"/>
      <c r="D14" s="254"/>
      <c r="E14" s="254"/>
      <c r="F14" s="255"/>
      <c r="G14" s="195"/>
    </row>
    <row r="15" spans="1:255" ht="16.95" customHeight="1" thickBot="1" x14ac:dyDescent="0.35">
      <c r="A15" s="194" t="s">
        <v>234</v>
      </c>
      <c r="B15" s="59"/>
      <c r="C15" s="256"/>
      <c r="D15" s="254"/>
      <c r="E15" s="254"/>
      <c r="F15" s="255"/>
      <c r="G15" s="195"/>
    </row>
    <row r="16" spans="1:255" ht="16.95" customHeight="1" thickBot="1" x14ac:dyDescent="0.35">
      <c r="A16" s="194" t="s">
        <v>235</v>
      </c>
      <c r="B16" s="59"/>
      <c r="C16" s="256"/>
      <c r="D16" s="254"/>
      <c r="E16" s="254"/>
      <c r="F16" s="255"/>
      <c r="G16" s="195"/>
    </row>
    <row r="17" spans="1:7" ht="16.95" customHeight="1" thickBot="1" x14ac:dyDescent="0.35">
      <c r="A17" s="194" t="s">
        <v>236</v>
      </c>
      <c r="B17" s="59"/>
      <c r="C17" s="256"/>
      <c r="D17" s="254"/>
      <c r="E17" s="254"/>
      <c r="F17" s="255"/>
      <c r="G17" s="195"/>
    </row>
    <row r="18" spans="1:7" ht="16.95" customHeight="1" thickBot="1" x14ac:dyDescent="0.35">
      <c r="A18" s="194" t="s">
        <v>237</v>
      </c>
      <c r="B18" s="196">
        <f>Bijlage_1!G34</f>
        <v>0</v>
      </c>
      <c r="C18" s="257" t="s">
        <v>199</v>
      </c>
      <c r="D18" s="258"/>
      <c r="E18" s="258"/>
      <c r="F18" s="259"/>
      <c r="G18" s="195"/>
    </row>
    <row r="19" spans="1:7" ht="16.95" customHeight="1" thickBot="1" x14ac:dyDescent="0.35">
      <c r="A19" s="194" t="s">
        <v>238</v>
      </c>
      <c r="B19" s="196">
        <f>Bijlage_1!G34</f>
        <v>0</v>
      </c>
      <c r="C19" s="257" t="s">
        <v>199</v>
      </c>
      <c r="D19" s="258"/>
      <c r="E19" s="258"/>
      <c r="F19" s="259"/>
      <c r="G19" s="195"/>
    </row>
    <row r="20" spans="1:7" ht="16.95" customHeight="1" thickBot="1" x14ac:dyDescent="0.35">
      <c r="A20" s="197" t="s">
        <v>190</v>
      </c>
      <c r="B20" s="198">
        <f>SUM(B14:B19)</f>
        <v>0</v>
      </c>
      <c r="C20" s="250" t="s">
        <v>193</v>
      </c>
      <c r="D20" s="251"/>
      <c r="E20" s="251"/>
      <c r="F20" s="252"/>
      <c r="G20" s="195"/>
    </row>
    <row r="21" spans="1:7" ht="16.95" customHeight="1" x14ac:dyDescent="0.3">
      <c r="A21" s="199"/>
      <c r="B21" s="249"/>
      <c r="C21" s="244"/>
      <c r="D21" s="244"/>
      <c r="E21" s="244"/>
      <c r="F21" s="244"/>
      <c r="G21" s="195"/>
    </row>
    <row r="22" spans="1:7" ht="16.95" customHeight="1" x14ac:dyDescent="0.3">
      <c r="A22" s="199"/>
      <c r="B22" s="244"/>
      <c r="C22" s="244"/>
      <c r="D22" s="244"/>
      <c r="E22" s="244"/>
      <c r="F22" s="244"/>
      <c r="G22" s="200"/>
    </row>
    <row r="23" spans="1:7" ht="16.95" customHeight="1" x14ac:dyDescent="0.3">
      <c r="A23" s="199"/>
      <c r="G23" s="201"/>
    </row>
    <row r="24" spans="1:7" ht="16.95" customHeight="1" x14ac:dyDescent="0.3">
      <c r="A24" s="199"/>
      <c r="B24" s="202"/>
      <c r="G24" s="203"/>
    </row>
    <row r="25" spans="1:7" ht="16.95" customHeight="1" x14ac:dyDescent="0.3">
      <c r="A25" s="164" t="s">
        <v>96</v>
      </c>
      <c r="B25" s="204"/>
      <c r="C25" s="204"/>
      <c r="D25" s="204"/>
      <c r="E25" s="204"/>
      <c r="F25" s="204"/>
      <c r="G25" s="205"/>
    </row>
    <row r="26" spans="1:7" ht="16.95" customHeight="1" x14ac:dyDescent="0.3">
      <c r="A26" s="264" t="s">
        <v>196</v>
      </c>
      <c r="B26" s="265"/>
      <c r="C26" s="265"/>
      <c r="D26" s="265"/>
      <c r="E26" s="265"/>
      <c r="F26" s="265"/>
      <c r="G26" s="266"/>
    </row>
    <row r="27" spans="1:7" ht="16.95" customHeight="1" thickBot="1" x14ac:dyDescent="0.35">
      <c r="A27" s="207"/>
      <c r="B27" s="208"/>
      <c r="C27" s="208"/>
      <c r="D27" s="208"/>
      <c r="E27" s="208"/>
      <c r="F27" s="208"/>
      <c r="G27" s="206"/>
    </row>
    <row r="28" spans="1:7" ht="31.8" thickBot="1" x14ac:dyDescent="0.35">
      <c r="A28" s="209" t="s">
        <v>98</v>
      </c>
      <c r="B28" s="210"/>
      <c r="C28" s="211"/>
      <c r="D28" s="212" t="s">
        <v>195</v>
      </c>
      <c r="E28" s="213" t="s">
        <v>169</v>
      </c>
      <c r="F28" s="212" t="s">
        <v>101</v>
      </c>
      <c r="G28" s="214" t="s">
        <v>169</v>
      </c>
    </row>
    <row r="29" spans="1:7" ht="34.200000000000003" customHeight="1" thickBot="1" x14ac:dyDescent="0.35">
      <c r="A29" s="215" t="s">
        <v>71</v>
      </c>
      <c r="B29" s="290" t="s">
        <v>187</v>
      </c>
      <c r="C29" s="291"/>
      <c r="D29" s="68"/>
      <c r="E29" s="71"/>
      <c r="F29" s="71"/>
      <c r="G29" s="298" t="e">
        <f>ROUND(SUM(F29:F33)/SUM(D29:D33),2)</f>
        <v>#DIV/0!</v>
      </c>
    </row>
    <row r="30" spans="1:7" ht="34.200000000000003" customHeight="1" thickBot="1" x14ac:dyDescent="0.35">
      <c r="A30" s="215" t="s">
        <v>256</v>
      </c>
      <c r="B30" s="292"/>
      <c r="C30" s="293"/>
      <c r="D30" s="68"/>
      <c r="E30" s="71"/>
      <c r="F30" s="71"/>
      <c r="G30" s="299"/>
    </row>
    <row r="31" spans="1:7" ht="34.200000000000003" customHeight="1" thickBot="1" x14ac:dyDescent="0.35">
      <c r="A31" s="215" t="s">
        <v>75</v>
      </c>
      <c r="B31" s="294"/>
      <c r="C31" s="295"/>
      <c r="D31" s="68"/>
      <c r="E31" s="71"/>
      <c r="F31" s="71"/>
      <c r="G31" s="299"/>
    </row>
    <row r="32" spans="1:7" ht="34.200000000000003" customHeight="1" thickBot="1" x14ac:dyDescent="0.35">
      <c r="A32" s="215" t="s">
        <v>77</v>
      </c>
      <c r="B32" s="294"/>
      <c r="C32" s="295"/>
      <c r="D32" s="68"/>
      <c r="E32" s="71"/>
      <c r="F32" s="71"/>
      <c r="G32" s="299"/>
    </row>
    <row r="33" spans="1:7" ht="34.200000000000003" customHeight="1" thickBot="1" x14ac:dyDescent="0.35">
      <c r="A33" s="215" t="s">
        <v>257</v>
      </c>
      <c r="B33" s="296"/>
      <c r="C33" s="297"/>
      <c r="D33" s="68"/>
      <c r="E33" s="71"/>
      <c r="F33" s="71"/>
      <c r="G33" s="300"/>
    </row>
    <row r="34" spans="1:7" ht="13.8" customHeight="1" thickBot="1" x14ac:dyDescent="0.35">
      <c r="A34" s="216"/>
      <c r="B34" s="217"/>
      <c r="C34" s="217"/>
      <c r="D34" s="218"/>
      <c r="E34" s="219"/>
      <c r="F34" s="219"/>
      <c r="G34" s="220"/>
    </row>
    <row r="35" spans="1:7" ht="34.200000000000003" customHeight="1" thickBot="1" x14ac:dyDescent="0.35">
      <c r="A35" s="215" t="s">
        <v>258</v>
      </c>
      <c r="B35" s="290" t="s">
        <v>185</v>
      </c>
      <c r="C35" s="291"/>
      <c r="D35" s="69"/>
      <c r="E35" s="72"/>
      <c r="F35" s="72"/>
      <c r="G35" s="298" t="e">
        <f>ROUND(SUM(F35:F39)/SUM(D35:D39),2)</f>
        <v>#DIV/0!</v>
      </c>
    </row>
    <row r="36" spans="1:7" ht="34.200000000000003" customHeight="1" thickBot="1" x14ac:dyDescent="0.35">
      <c r="A36" s="215" t="s">
        <v>259</v>
      </c>
      <c r="B36" s="292"/>
      <c r="C36" s="293"/>
      <c r="D36" s="69"/>
      <c r="E36" s="72"/>
      <c r="F36" s="72"/>
      <c r="G36" s="299"/>
    </row>
    <row r="37" spans="1:7" ht="34.200000000000003" customHeight="1" thickBot="1" x14ac:dyDescent="0.35">
      <c r="A37" s="215" t="s">
        <v>260</v>
      </c>
      <c r="B37" s="294"/>
      <c r="C37" s="295"/>
      <c r="D37" s="69"/>
      <c r="E37" s="72"/>
      <c r="F37" s="72"/>
      <c r="G37" s="299"/>
    </row>
    <row r="38" spans="1:7" ht="34.200000000000003" customHeight="1" thickBot="1" x14ac:dyDescent="0.35">
      <c r="A38" s="215" t="s">
        <v>261</v>
      </c>
      <c r="B38" s="294"/>
      <c r="C38" s="295"/>
      <c r="D38" s="69"/>
      <c r="E38" s="72"/>
      <c r="F38" s="72"/>
      <c r="G38" s="299"/>
    </row>
    <row r="39" spans="1:7" ht="34.200000000000003" customHeight="1" thickBot="1" x14ac:dyDescent="0.35">
      <c r="A39" s="215" t="s">
        <v>262</v>
      </c>
      <c r="B39" s="296"/>
      <c r="C39" s="297"/>
      <c r="D39" s="69"/>
      <c r="E39" s="72"/>
      <c r="F39" s="72"/>
      <c r="G39" s="300"/>
    </row>
    <row r="40" spans="1:7" ht="13.8" customHeight="1" thickBot="1" x14ac:dyDescent="0.35">
      <c r="A40" s="216"/>
      <c r="B40" s="217"/>
      <c r="C40" s="217"/>
      <c r="D40" s="218"/>
      <c r="E40" s="219"/>
      <c r="F40" s="219"/>
      <c r="G40" s="221"/>
    </row>
    <row r="41" spans="1:7" ht="34.200000000000003" customHeight="1" thickBot="1" x14ac:dyDescent="0.35">
      <c r="A41" s="215" t="s">
        <v>263</v>
      </c>
      <c r="B41" s="290" t="s">
        <v>186</v>
      </c>
      <c r="C41" s="291"/>
      <c r="D41" s="70"/>
      <c r="E41" s="73"/>
      <c r="F41" s="73"/>
      <c r="G41" s="298" t="e">
        <f>ROUND(SUM(F41:F45)/SUM(D41:D45),2)</f>
        <v>#DIV/0!</v>
      </c>
    </row>
    <row r="42" spans="1:7" ht="34.200000000000003" customHeight="1" thickBot="1" x14ac:dyDescent="0.35">
      <c r="A42" s="215" t="s">
        <v>264</v>
      </c>
      <c r="B42" s="292"/>
      <c r="C42" s="293"/>
      <c r="D42" s="70"/>
      <c r="E42" s="73"/>
      <c r="F42" s="73"/>
      <c r="G42" s="299"/>
    </row>
    <row r="43" spans="1:7" ht="34.200000000000003" customHeight="1" thickBot="1" x14ac:dyDescent="0.35">
      <c r="A43" s="215" t="s">
        <v>265</v>
      </c>
      <c r="B43" s="294"/>
      <c r="C43" s="295"/>
      <c r="D43" s="70"/>
      <c r="E43" s="73"/>
      <c r="F43" s="73"/>
      <c r="G43" s="299"/>
    </row>
    <row r="44" spans="1:7" ht="34.200000000000003" customHeight="1" thickBot="1" x14ac:dyDescent="0.35">
      <c r="A44" s="215" t="s">
        <v>266</v>
      </c>
      <c r="B44" s="294"/>
      <c r="C44" s="295"/>
      <c r="D44" s="70"/>
      <c r="E44" s="73"/>
      <c r="F44" s="73"/>
      <c r="G44" s="299"/>
    </row>
    <row r="45" spans="1:7" ht="34.200000000000003" customHeight="1" thickBot="1" x14ac:dyDescent="0.35">
      <c r="A45" s="215" t="s">
        <v>267</v>
      </c>
      <c r="B45" s="296"/>
      <c r="C45" s="297"/>
      <c r="D45" s="70"/>
      <c r="E45" s="73"/>
      <c r="F45" s="73"/>
      <c r="G45" s="300"/>
    </row>
    <row r="46" spans="1:7" ht="16.95" customHeight="1" thickBot="1" x14ac:dyDescent="0.35">
      <c r="A46" s="216"/>
      <c r="B46" s="217"/>
      <c r="C46" s="217"/>
      <c r="D46" s="222"/>
      <c r="E46" s="223"/>
      <c r="F46" s="223"/>
      <c r="G46" s="224"/>
    </row>
    <row r="47" spans="1:7" ht="16.95" customHeight="1" thickBot="1" x14ac:dyDescent="0.35">
      <c r="A47" s="173" t="s">
        <v>103</v>
      </c>
      <c r="B47" s="225"/>
      <c r="C47" s="211"/>
      <c r="D47" s="226">
        <f>SUM(D29:D42)</f>
        <v>0</v>
      </c>
      <c r="E47" s="227"/>
      <c r="F47" s="228">
        <f>SUM(F29:F42)</f>
        <v>0</v>
      </c>
      <c r="G47" s="229"/>
    </row>
    <row r="48" spans="1:7" ht="16.95" customHeight="1" x14ac:dyDescent="0.3">
      <c r="A48" s="170"/>
      <c r="B48" s="191"/>
      <c r="C48" s="191"/>
      <c r="D48" s="191"/>
      <c r="E48" s="191"/>
      <c r="F48" s="191"/>
      <c r="G48" s="179"/>
    </row>
    <row r="49" spans="1:7" ht="16.95" customHeight="1" x14ac:dyDescent="0.3">
      <c r="A49" s="170"/>
      <c r="B49" s="191"/>
      <c r="C49" s="191"/>
      <c r="D49" s="191"/>
      <c r="E49" s="191"/>
      <c r="F49" s="191"/>
      <c r="G49" s="179"/>
    </row>
    <row r="50" spans="1:7" ht="16.95" customHeight="1" x14ac:dyDescent="0.3">
      <c r="A50" s="188" t="s">
        <v>104</v>
      </c>
      <c r="B50" s="191"/>
      <c r="C50" s="191"/>
      <c r="D50" s="191"/>
      <c r="E50" s="191"/>
      <c r="F50" s="191"/>
      <c r="G50" s="179"/>
    </row>
    <row r="51" spans="1:7" ht="16.95" customHeight="1" x14ac:dyDescent="0.3">
      <c r="A51" s="243" t="s">
        <v>106</v>
      </c>
      <c r="B51" s="244"/>
      <c r="C51" s="244"/>
      <c r="D51" s="244"/>
      <c r="E51" s="239" t="e">
        <f>F47/D47</f>
        <v>#DIV/0!</v>
      </c>
      <c r="F51" s="230" t="s">
        <v>197</v>
      </c>
      <c r="G51" s="195"/>
    </row>
    <row r="52" spans="1:7" ht="16.95" customHeight="1" x14ac:dyDescent="0.3">
      <c r="A52" s="188"/>
      <c r="B52" s="191"/>
      <c r="C52" s="191"/>
      <c r="D52" s="231"/>
      <c r="E52" s="191"/>
      <c r="F52" s="191"/>
      <c r="G52" s="179"/>
    </row>
    <row r="53" spans="1:7" ht="16.95" customHeight="1" x14ac:dyDescent="0.3">
      <c r="A53" s="188" t="s">
        <v>107</v>
      </c>
      <c r="B53" s="191"/>
      <c r="C53" s="191"/>
      <c r="D53" s="191"/>
      <c r="E53" s="191"/>
      <c r="F53" s="191"/>
      <c r="G53" s="179"/>
    </row>
    <row r="54" spans="1:7" ht="16.95" customHeight="1" x14ac:dyDescent="0.3">
      <c r="A54" s="170" t="s">
        <v>209</v>
      </c>
      <c r="B54" s="191"/>
      <c r="C54" s="191"/>
      <c r="D54" s="191"/>
      <c r="E54" s="232">
        <f>F47</f>
        <v>0</v>
      </c>
      <c r="G54" s="179"/>
    </row>
    <row r="55" spans="1:7" ht="16.95" customHeight="1" x14ac:dyDescent="0.3">
      <c r="A55" s="170" t="s">
        <v>208</v>
      </c>
      <c r="B55" s="191"/>
      <c r="C55" s="191"/>
      <c r="D55" s="191"/>
      <c r="E55" s="232">
        <f>Bijlage_1!G34</f>
        <v>0</v>
      </c>
      <c r="G55" s="179"/>
    </row>
    <row r="56" spans="1:7" ht="16.95" customHeight="1" x14ac:dyDescent="0.3">
      <c r="A56" s="188" t="s">
        <v>109</v>
      </c>
      <c r="B56" s="191"/>
      <c r="C56" s="191"/>
      <c r="D56" s="191"/>
      <c r="E56" s="233">
        <f>E54-E55</f>
        <v>0</v>
      </c>
      <c r="G56" s="179"/>
    </row>
    <row r="57" spans="1:7" ht="16.95" customHeight="1" x14ac:dyDescent="0.3">
      <c r="A57" s="170"/>
      <c r="B57" s="191"/>
      <c r="C57" s="191"/>
      <c r="D57" s="191"/>
      <c r="E57" s="191"/>
      <c r="F57" s="191"/>
      <c r="G57" s="179"/>
    </row>
    <row r="58" spans="1:7" ht="16.95" customHeight="1" x14ac:dyDescent="0.3">
      <c r="A58" s="188" t="s">
        <v>110</v>
      </c>
      <c r="B58" s="191"/>
      <c r="C58" s="231"/>
      <c r="D58" s="231"/>
      <c r="E58" s="191"/>
      <c r="G58" s="195"/>
    </row>
    <row r="59" spans="1:7" ht="16.95" customHeight="1" x14ac:dyDescent="0.3">
      <c r="A59" s="170" t="s">
        <v>194</v>
      </c>
      <c r="B59" s="234" t="e">
        <f>E56/D47</f>
        <v>#DIV/0!</v>
      </c>
      <c r="C59" s="231" t="s">
        <v>89</v>
      </c>
      <c r="D59" s="191" t="s">
        <v>206</v>
      </c>
      <c r="E59" s="191"/>
      <c r="G59" s="195"/>
    </row>
    <row r="60" spans="1:7" ht="16.95" customHeight="1" x14ac:dyDescent="0.3">
      <c r="A60" s="170"/>
      <c r="B60" s="234">
        <v>0.01</v>
      </c>
      <c r="C60" s="231" t="s">
        <v>89</v>
      </c>
      <c r="D60" s="230" t="s">
        <v>207</v>
      </c>
      <c r="E60" s="191"/>
      <c r="G60" s="195"/>
    </row>
    <row r="61" spans="1:7" ht="16.95" customHeight="1" x14ac:dyDescent="0.3">
      <c r="A61" s="170"/>
      <c r="B61" s="235" t="e">
        <f>IF(ABS(B59)&lt;=B60,"correct","niet correct")</f>
        <v>#DIV/0!</v>
      </c>
      <c r="C61" s="236" t="s">
        <v>88</v>
      </c>
      <c r="D61" s="237" t="s">
        <v>175</v>
      </c>
      <c r="E61" s="238"/>
      <c r="G61" s="195"/>
    </row>
  </sheetData>
  <sheetProtection algorithmName="SHA-512" hashValue="FjAwOhPaCr5UI06wiyMwj4eS9XMTLddFzsJWkzsHD54pttwo3Y6HQnKc6Q1ygw4KLFQuAbbGu9I6/LPo7YsFKQ==" saltValue="06ou5PKKlSR0KGDMoB159A==" spinCount="100000" sheet="1" objects="1" scenarios="1"/>
  <mergeCells count="41">
    <mergeCell ref="B29:C33"/>
    <mergeCell ref="B35:C39"/>
    <mergeCell ref="G29:G33"/>
    <mergeCell ref="G35:G39"/>
    <mergeCell ref="C18:F18"/>
    <mergeCell ref="C19:F19"/>
    <mergeCell ref="C20:F20"/>
    <mergeCell ref="B21:F22"/>
    <mergeCell ref="A26:G26"/>
    <mergeCell ref="IR2:IU2"/>
    <mergeCell ref="A5:E5"/>
    <mergeCell ref="C14:F17"/>
    <mergeCell ref="HT2:HY2"/>
    <mergeCell ref="HZ2:IE2"/>
    <mergeCell ref="FF2:FK2"/>
    <mergeCell ref="A2:B2"/>
    <mergeCell ref="CX2:DC2"/>
    <mergeCell ref="DD2:DI2"/>
    <mergeCell ref="DJ2:DO2"/>
    <mergeCell ref="DP2:DU2"/>
    <mergeCell ref="DV2:EA2"/>
    <mergeCell ref="EB2:EG2"/>
    <mergeCell ref="EH2:EM2"/>
    <mergeCell ref="EN2:ES2"/>
    <mergeCell ref="ET2:EY2"/>
    <mergeCell ref="A51:D51"/>
    <mergeCell ref="B41:C45"/>
    <mergeCell ref="G41:G45"/>
    <mergeCell ref="IF2:IK2"/>
    <mergeCell ref="IL2:IQ2"/>
    <mergeCell ref="EZ2:FE2"/>
    <mergeCell ref="GV2:HA2"/>
    <mergeCell ref="HB2:HG2"/>
    <mergeCell ref="HH2:HM2"/>
    <mergeCell ref="HN2:HS2"/>
    <mergeCell ref="FL2:FQ2"/>
    <mergeCell ref="FR2:FW2"/>
    <mergeCell ref="FX2:GC2"/>
    <mergeCell ref="GD2:GI2"/>
    <mergeCell ref="GJ2:GO2"/>
    <mergeCell ref="GP2:GU2"/>
  </mergeCells>
  <conditionalFormatting sqref="B61">
    <cfRule type="cellIs" dxfId="9" priority="1" operator="equal">
      <formula>"correct"</formula>
    </cfRule>
    <cfRule type="cellIs" dxfId="8" priority="2" operator="equal">
      <formula>"niet correct"</formula>
    </cfRule>
  </conditionalFormatting>
  <pageMargins left="0.70000000000000007" right="0.70000000000000007" top="0.75" bottom="0.75" header="0.30000000000000004" footer="0.30000000000000004"/>
  <pageSetup paperSize="8" scale="69" orientation="landscape" r:id="rId1"/>
  <ignoredErrors>
    <ignoredError sqref="G41 G35 G29 E51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A2FF-3E6D-4F9D-9F4A-FB597F2D26C5}">
  <sheetPr codeName="Blad3">
    <pageSetUpPr fitToPage="1"/>
  </sheetPr>
  <dimension ref="A1:IV55"/>
  <sheetViews>
    <sheetView topLeftCell="A30" zoomScaleNormal="100" workbookViewId="0">
      <selection activeCell="F24" sqref="F24"/>
    </sheetView>
  </sheetViews>
  <sheetFormatPr defaultRowHeight="14.4" x14ac:dyDescent="0.3"/>
  <cols>
    <col min="1" max="1" width="49.33203125" customWidth="1"/>
    <col min="2" max="2" width="11.5546875" customWidth="1"/>
    <col min="3" max="3" width="13.109375" bestFit="1" customWidth="1"/>
    <col min="4" max="4" width="15.5546875" bestFit="1" customWidth="1"/>
    <col min="5" max="5" width="14.5546875" bestFit="1" customWidth="1"/>
    <col min="6" max="6" width="19.44140625" bestFit="1" customWidth="1"/>
    <col min="8" max="8" width="67.109375" bestFit="1" customWidth="1"/>
  </cols>
  <sheetData>
    <row r="1" spans="1:256" ht="18" x14ac:dyDescent="0.35">
      <c r="A1" s="39" t="s">
        <v>80</v>
      </c>
      <c r="B1" s="38"/>
      <c r="C1" s="38"/>
      <c r="D1" s="38"/>
      <c r="E1" s="38"/>
      <c r="F1" s="38"/>
      <c r="G1" s="38"/>
      <c r="H1" s="40"/>
    </row>
    <row r="2" spans="1:256" x14ac:dyDescent="0.3">
      <c r="A2" s="305" t="s">
        <v>0</v>
      </c>
      <c r="B2" s="305"/>
      <c r="C2" s="305"/>
      <c r="D2" s="305"/>
      <c r="E2" s="305"/>
      <c r="F2" s="305"/>
      <c r="G2" s="37"/>
      <c r="H2" s="41"/>
      <c r="CY2" s="306"/>
      <c r="CZ2" s="306"/>
      <c r="DA2" s="306"/>
      <c r="DB2" s="306"/>
      <c r="DC2" s="306"/>
      <c r="DD2" s="306"/>
      <c r="DE2" s="304"/>
      <c r="DF2" s="304"/>
      <c r="DG2" s="304"/>
      <c r="DH2" s="304"/>
      <c r="DI2" s="304"/>
      <c r="DJ2" s="304"/>
      <c r="DK2" s="304"/>
      <c r="DL2" s="304"/>
      <c r="DM2" s="304"/>
      <c r="DN2" s="304"/>
      <c r="DO2" s="304"/>
      <c r="DP2" s="304"/>
      <c r="DQ2" s="304"/>
      <c r="DR2" s="304"/>
      <c r="DS2" s="304"/>
      <c r="DT2" s="304"/>
      <c r="DU2" s="304"/>
      <c r="DV2" s="304"/>
      <c r="DW2" s="304"/>
      <c r="DX2" s="304"/>
      <c r="DY2" s="304"/>
      <c r="DZ2" s="304"/>
      <c r="EA2" s="304"/>
      <c r="EB2" s="304"/>
      <c r="EC2" s="304"/>
      <c r="ED2" s="304"/>
      <c r="EE2" s="304"/>
      <c r="EF2" s="304"/>
      <c r="EG2" s="304"/>
      <c r="EH2" s="304"/>
      <c r="EI2" s="304"/>
      <c r="EJ2" s="304"/>
      <c r="EK2" s="304"/>
      <c r="EL2" s="304"/>
      <c r="EM2" s="304"/>
      <c r="EN2" s="304"/>
      <c r="EO2" s="304"/>
      <c r="EP2" s="304"/>
      <c r="EQ2" s="304"/>
      <c r="ER2" s="304"/>
      <c r="ES2" s="304"/>
      <c r="ET2" s="304"/>
      <c r="EU2" s="304"/>
      <c r="EV2" s="304"/>
      <c r="EW2" s="304"/>
      <c r="EX2" s="304"/>
      <c r="EY2" s="304"/>
      <c r="EZ2" s="304"/>
      <c r="FA2" s="304"/>
      <c r="FB2" s="304"/>
      <c r="FC2" s="304"/>
      <c r="FD2" s="304"/>
      <c r="FE2" s="304"/>
      <c r="FF2" s="304"/>
      <c r="FG2" s="304"/>
      <c r="FH2" s="304"/>
      <c r="FI2" s="304"/>
      <c r="FJ2" s="304"/>
      <c r="FK2" s="304"/>
      <c r="FL2" s="304"/>
      <c r="FM2" s="304"/>
      <c r="FN2" s="304"/>
      <c r="FO2" s="304"/>
      <c r="FP2" s="304"/>
      <c r="FQ2" s="304"/>
      <c r="FR2" s="304"/>
      <c r="FS2" s="304"/>
      <c r="FT2" s="304"/>
      <c r="FU2" s="304"/>
      <c r="FV2" s="304"/>
      <c r="FW2" s="304"/>
      <c r="FX2" s="304"/>
      <c r="FY2" s="304"/>
      <c r="FZ2" s="304"/>
      <c r="GA2" s="304"/>
      <c r="GB2" s="304"/>
      <c r="GC2" s="304"/>
      <c r="GD2" s="304"/>
      <c r="GE2" s="304"/>
      <c r="GF2" s="304"/>
      <c r="GG2" s="304"/>
      <c r="GH2" s="304"/>
      <c r="GI2" s="304"/>
      <c r="GJ2" s="304"/>
      <c r="GK2" s="304"/>
      <c r="GL2" s="304"/>
      <c r="GM2" s="304"/>
      <c r="GN2" s="304"/>
      <c r="GO2" s="304"/>
      <c r="GP2" s="304"/>
      <c r="GQ2" s="304"/>
      <c r="GR2" s="304"/>
      <c r="GS2" s="304"/>
      <c r="GT2" s="304"/>
      <c r="GU2" s="304"/>
      <c r="GV2" s="304"/>
      <c r="GW2" s="304"/>
      <c r="GX2" s="304"/>
      <c r="GY2" s="304"/>
      <c r="GZ2" s="304"/>
      <c r="HA2" s="304"/>
      <c r="HB2" s="304"/>
      <c r="HC2" s="304"/>
      <c r="HD2" s="304"/>
      <c r="HE2" s="304"/>
      <c r="HF2" s="304"/>
      <c r="HG2" s="304"/>
      <c r="HH2" s="304"/>
      <c r="HI2" s="304"/>
      <c r="HJ2" s="304"/>
      <c r="HK2" s="304"/>
      <c r="HL2" s="304"/>
      <c r="HM2" s="304"/>
      <c r="HN2" s="304"/>
      <c r="HO2" s="304"/>
      <c r="HP2" s="304"/>
      <c r="HQ2" s="304"/>
      <c r="HR2" s="304"/>
      <c r="HS2" s="304"/>
      <c r="HT2" s="304"/>
      <c r="HU2" s="304"/>
      <c r="HV2" s="304"/>
      <c r="HW2" s="304"/>
      <c r="HX2" s="304"/>
      <c r="HY2" s="304"/>
      <c r="HZ2" s="304"/>
      <c r="IA2" s="304"/>
      <c r="IB2" s="304"/>
      <c r="IC2" s="304"/>
      <c r="ID2" s="304"/>
      <c r="IE2" s="304"/>
      <c r="IF2" s="304"/>
      <c r="IG2" s="304"/>
      <c r="IH2" s="304"/>
      <c r="II2" s="304"/>
      <c r="IJ2" s="304"/>
      <c r="IK2" s="304"/>
      <c r="IL2" s="304"/>
      <c r="IM2" s="304"/>
      <c r="IN2" s="304"/>
      <c r="IO2" s="304"/>
      <c r="IP2" s="304"/>
      <c r="IQ2" s="304"/>
      <c r="IR2" s="304"/>
      <c r="IS2" s="301"/>
      <c r="IT2" s="301"/>
      <c r="IU2" s="301"/>
      <c r="IV2" s="301"/>
    </row>
    <row r="3" spans="1:256" x14ac:dyDescent="0.3">
      <c r="A3" s="36"/>
      <c r="B3" s="36"/>
      <c r="C3" s="36"/>
      <c r="D3" s="36"/>
      <c r="E3" s="36"/>
      <c r="F3" s="36"/>
      <c r="G3" s="37"/>
      <c r="H3" s="4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x14ac:dyDescent="0.3">
      <c r="A4" s="3" t="s">
        <v>81</v>
      </c>
      <c r="B4" s="4" t="s">
        <v>114</v>
      </c>
      <c r="C4" s="5"/>
      <c r="D4" s="5"/>
      <c r="E4" s="5"/>
      <c r="F4" s="5"/>
      <c r="G4" s="5"/>
      <c r="H4" s="6"/>
    </row>
    <row r="5" spans="1:256" x14ac:dyDescent="0.3">
      <c r="A5" s="302"/>
      <c r="B5" s="302"/>
      <c r="C5" s="302"/>
      <c r="D5" s="302"/>
      <c r="E5" s="302"/>
      <c r="F5" s="7"/>
      <c r="G5" s="7"/>
      <c r="H5" s="8"/>
    </row>
    <row r="6" spans="1:256" ht="35.4" x14ac:dyDescent="0.3">
      <c r="A6" s="9"/>
      <c r="B6" s="9" t="s">
        <v>2</v>
      </c>
      <c r="C6" s="9" t="s">
        <v>3</v>
      </c>
      <c r="D6" s="9" t="s">
        <v>4</v>
      </c>
      <c r="E6" s="9" t="s">
        <v>82</v>
      </c>
      <c r="F6" s="10" t="s">
        <v>83</v>
      </c>
      <c r="G6" s="11"/>
      <c r="H6" s="12"/>
    </row>
    <row r="7" spans="1:256" x14ac:dyDescent="0.3">
      <c r="A7" s="13" t="s">
        <v>84</v>
      </c>
      <c r="B7" s="57">
        <f>Bijlage_1!$C$15</f>
        <v>0</v>
      </c>
      <c r="C7" s="57">
        <f>Bijlage_1!$D$15</f>
        <v>0</v>
      </c>
      <c r="D7" s="52">
        <f>Bijlage_1!$E$15</f>
        <v>0</v>
      </c>
      <c r="E7" s="52">
        <f>Bijlage_1!$F$15</f>
        <v>0</v>
      </c>
      <c r="F7" s="14"/>
      <c r="G7" s="15"/>
      <c r="H7" s="16"/>
    </row>
    <row r="8" spans="1:256" x14ac:dyDescent="0.3">
      <c r="A8" s="9"/>
      <c r="B8" s="14"/>
      <c r="C8" s="14"/>
      <c r="D8" s="14"/>
      <c r="E8" s="14"/>
      <c r="F8" s="17"/>
      <c r="G8" s="15"/>
      <c r="H8" s="16"/>
    </row>
    <row r="9" spans="1:256" x14ac:dyDescent="0.3">
      <c r="A9" s="13" t="s">
        <v>85</v>
      </c>
      <c r="B9" s="18"/>
      <c r="C9" s="14"/>
      <c r="D9" s="14"/>
      <c r="E9" s="14"/>
      <c r="F9" s="14"/>
      <c r="G9" s="15"/>
      <c r="H9" s="16"/>
    </row>
    <row r="10" spans="1:256" x14ac:dyDescent="0.3">
      <c r="A10" s="9" t="s">
        <v>86</v>
      </c>
      <c r="B10" s="18"/>
      <c r="C10" s="14"/>
      <c r="D10" s="14"/>
      <c r="E10" s="14"/>
      <c r="F10" s="50">
        <f>SUM($B$7*115%)</f>
        <v>0</v>
      </c>
      <c r="G10" s="15"/>
      <c r="H10" s="16"/>
    </row>
    <row r="11" spans="1:256" x14ac:dyDescent="0.3">
      <c r="A11" s="20" t="s">
        <v>87</v>
      </c>
      <c r="B11" s="14"/>
      <c r="C11" s="14"/>
      <c r="D11" s="14"/>
      <c r="E11" s="14"/>
      <c r="F11" s="49">
        <f>ROUNDDOWN($F$10,2)</f>
        <v>0</v>
      </c>
      <c r="G11" s="15" t="s">
        <v>88</v>
      </c>
      <c r="H11" s="16" t="s">
        <v>139</v>
      </c>
    </row>
    <row r="12" spans="1:256" x14ac:dyDescent="0.3">
      <c r="A12" s="9"/>
      <c r="B12" s="14"/>
      <c r="C12" s="14"/>
      <c r="D12" s="14"/>
      <c r="E12" s="14"/>
      <c r="F12" s="14"/>
      <c r="G12" s="14"/>
      <c r="H12" s="16"/>
    </row>
    <row r="13" spans="1:256" x14ac:dyDescent="0.3">
      <c r="A13" s="13" t="s">
        <v>145</v>
      </c>
      <c r="B13" s="14"/>
      <c r="C13" s="14"/>
      <c r="D13" s="14"/>
      <c r="E13" s="14"/>
      <c r="F13" s="14"/>
      <c r="G13" s="14"/>
      <c r="H13" s="16"/>
    </row>
    <row r="14" spans="1:256" ht="28.5" customHeight="1" x14ac:dyDescent="0.3">
      <c r="A14" s="9" t="s">
        <v>141</v>
      </c>
      <c r="B14" s="18"/>
      <c r="C14" s="14"/>
      <c r="D14" s="14"/>
      <c r="E14" s="14"/>
      <c r="F14" s="43">
        <f>SUM(C7*D7)</f>
        <v>0</v>
      </c>
      <c r="G14" s="15" t="s">
        <v>89</v>
      </c>
      <c r="H14" s="16" t="s">
        <v>140</v>
      </c>
    </row>
    <row r="15" spans="1:256" ht="28.5" customHeight="1" x14ac:dyDescent="0.3">
      <c r="A15" s="9" t="s">
        <v>142</v>
      </c>
      <c r="B15" s="14"/>
      <c r="C15" s="14"/>
      <c r="D15" s="14"/>
      <c r="E15" s="14"/>
      <c r="F15" s="43">
        <f>SUM(C7*D7)*3</f>
        <v>0</v>
      </c>
      <c r="G15" s="15" t="s">
        <v>89</v>
      </c>
      <c r="H15" s="16" t="s">
        <v>137</v>
      </c>
    </row>
    <row r="16" spans="1:256" x14ac:dyDescent="0.3">
      <c r="A16" s="20" t="s">
        <v>87</v>
      </c>
      <c r="B16" s="14"/>
      <c r="C16" s="14"/>
      <c r="D16" s="14"/>
      <c r="E16" s="14"/>
      <c r="F16" s="44">
        <f>ROUNDDOWN($F$15,2)</f>
        <v>0</v>
      </c>
      <c r="G16" s="15" t="s">
        <v>89</v>
      </c>
      <c r="H16" s="16" t="s">
        <v>138</v>
      </c>
    </row>
    <row r="17" spans="1:8" x14ac:dyDescent="0.3">
      <c r="A17" s="9"/>
      <c r="B17" s="14"/>
      <c r="C17" s="14"/>
      <c r="D17" s="14"/>
      <c r="E17" s="14"/>
      <c r="F17" s="19"/>
      <c r="G17" s="15"/>
      <c r="H17" s="16"/>
    </row>
    <row r="18" spans="1:8" x14ac:dyDescent="0.3">
      <c r="A18" s="13" t="s">
        <v>151</v>
      </c>
      <c r="B18" s="57" t="e">
        <f>Bijlage_1!#REF!</f>
        <v>#REF!</v>
      </c>
      <c r="C18" s="57" t="e">
        <f>Bijlage_1!#REF!</f>
        <v>#REF!</v>
      </c>
      <c r="D18" s="52" t="e">
        <f>Bijlage_1!#REF!</f>
        <v>#REF!</v>
      </c>
      <c r="E18" s="52" t="e">
        <f>Bijlage_1!#REF!</f>
        <v>#REF!</v>
      </c>
      <c r="F18" s="14"/>
      <c r="G18" s="15"/>
      <c r="H18" s="16"/>
    </row>
    <row r="19" spans="1:8" ht="24" x14ac:dyDescent="0.3">
      <c r="A19" s="9" t="s">
        <v>90</v>
      </c>
      <c r="B19" s="18"/>
      <c r="C19" s="14"/>
      <c r="D19" s="14"/>
      <c r="E19" s="14"/>
      <c r="F19" s="43" t="e">
        <f>C18*D18</f>
        <v>#REF!</v>
      </c>
      <c r="G19" s="15"/>
      <c r="H19" s="16"/>
    </row>
    <row r="20" spans="1:8" x14ac:dyDescent="0.3">
      <c r="A20" s="20" t="s">
        <v>87</v>
      </c>
      <c r="B20" s="18"/>
      <c r="C20" s="14"/>
      <c r="D20" s="14"/>
      <c r="E20" s="14"/>
      <c r="F20" s="43" t="e">
        <f>ROUNDDOWN($F$19,2)</f>
        <v>#REF!</v>
      </c>
      <c r="G20" s="15" t="s">
        <v>89</v>
      </c>
      <c r="H20" s="16" t="s">
        <v>144</v>
      </c>
    </row>
    <row r="21" spans="1:8" x14ac:dyDescent="0.3">
      <c r="A21" s="10" t="s">
        <v>14</v>
      </c>
      <c r="B21" s="18"/>
      <c r="C21" s="14"/>
      <c r="D21" s="14"/>
      <c r="E21" s="14"/>
      <c r="F21" s="51"/>
      <c r="G21" s="15" t="s">
        <v>89</v>
      </c>
      <c r="H21" s="16" t="s">
        <v>91</v>
      </c>
    </row>
    <row r="22" spans="1:8" x14ac:dyDescent="0.3">
      <c r="A22" s="10" t="s">
        <v>15</v>
      </c>
      <c r="B22" s="18"/>
      <c r="C22" s="14"/>
      <c r="D22" s="14"/>
      <c r="E22" s="14"/>
      <c r="F22" s="51"/>
      <c r="G22" s="15" t="s">
        <v>89</v>
      </c>
      <c r="H22" s="16" t="s">
        <v>92</v>
      </c>
    </row>
    <row r="23" spans="1:8" x14ac:dyDescent="0.3">
      <c r="A23" s="10" t="s">
        <v>16</v>
      </c>
      <c r="B23" s="18"/>
      <c r="C23" s="14"/>
      <c r="D23" s="14"/>
      <c r="E23" s="14"/>
      <c r="F23" s="44">
        <f>Bijlage_1!F6</f>
        <v>0</v>
      </c>
      <c r="G23" s="15" t="s">
        <v>89</v>
      </c>
      <c r="H23" s="16" t="s">
        <v>93</v>
      </c>
    </row>
    <row r="24" spans="1:8" x14ac:dyDescent="0.3">
      <c r="A24" s="10" t="s">
        <v>17</v>
      </c>
      <c r="B24" s="18"/>
      <c r="C24" s="14"/>
      <c r="D24" s="14"/>
      <c r="E24" s="14"/>
      <c r="F24" s="44" t="e">
        <f>Bijlage_1!#REF!+F14</f>
        <v>#REF!</v>
      </c>
      <c r="G24" s="15" t="s">
        <v>88</v>
      </c>
      <c r="H24" s="16" t="s">
        <v>146</v>
      </c>
    </row>
    <row r="25" spans="1:8" x14ac:dyDescent="0.3">
      <c r="A25" s="10" t="s">
        <v>134</v>
      </c>
      <c r="B25" s="18"/>
      <c r="C25" s="14"/>
      <c r="D25" s="14"/>
      <c r="E25" s="14"/>
      <c r="F25" s="44" t="e">
        <f>F24</f>
        <v>#REF!</v>
      </c>
      <c r="G25" s="15" t="s">
        <v>88</v>
      </c>
      <c r="H25" s="16" t="s">
        <v>147</v>
      </c>
    </row>
    <row r="26" spans="1:8" x14ac:dyDescent="0.3">
      <c r="A26" s="10" t="s">
        <v>135</v>
      </c>
      <c r="B26" s="18"/>
      <c r="C26" s="14"/>
      <c r="D26" s="14"/>
      <c r="E26" s="14"/>
      <c r="F26" s="44" t="e">
        <f>F24</f>
        <v>#REF!</v>
      </c>
      <c r="G26" s="15" t="s">
        <v>88</v>
      </c>
      <c r="H26" s="16" t="s">
        <v>159</v>
      </c>
    </row>
    <row r="27" spans="1:8" x14ac:dyDescent="0.3">
      <c r="A27" s="13" t="s">
        <v>94</v>
      </c>
      <c r="B27" s="18"/>
      <c r="C27" s="14"/>
      <c r="D27" s="14"/>
      <c r="E27" s="14"/>
      <c r="F27" s="21"/>
      <c r="G27" s="15"/>
      <c r="H27" s="16"/>
    </row>
    <row r="28" spans="1:8" ht="35.4" x14ac:dyDescent="0.3">
      <c r="A28" s="22" t="s">
        <v>95</v>
      </c>
      <c r="B28" s="23"/>
      <c r="C28" s="24"/>
      <c r="D28" s="24"/>
      <c r="E28" s="24"/>
      <c r="F28" s="45" t="e">
        <f>F26+F25+F24+F23+F22+F21</f>
        <v>#REF!</v>
      </c>
      <c r="G28" s="26" t="s">
        <v>88</v>
      </c>
      <c r="H28" s="27" t="s">
        <v>148</v>
      </c>
    </row>
    <row r="29" spans="1:8" x14ac:dyDescent="0.3">
      <c r="A29" s="28"/>
      <c r="B29" s="29"/>
      <c r="C29" s="28"/>
      <c r="D29" s="28"/>
      <c r="E29" s="28"/>
      <c r="F29" s="28"/>
      <c r="G29" s="30"/>
      <c r="H29" s="28"/>
    </row>
    <row r="30" spans="1:8" x14ac:dyDescent="0.3">
      <c r="A30" s="3" t="s">
        <v>96</v>
      </c>
      <c r="B30" s="3"/>
      <c r="C30" s="3"/>
      <c r="D30" s="3"/>
      <c r="E30" s="3"/>
      <c r="F30" s="3"/>
      <c r="G30" s="3"/>
      <c r="H30" s="31"/>
    </row>
    <row r="31" spans="1:8" x14ac:dyDescent="0.3">
      <c r="A31" s="303" t="s">
        <v>97</v>
      </c>
      <c r="B31" s="303"/>
      <c r="C31" s="303"/>
      <c r="D31" s="303"/>
      <c r="E31" s="303"/>
      <c r="F31" s="303"/>
      <c r="G31" s="303"/>
      <c r="H31" s="303"/>
    </row>
    <row r="32" spans="1:8" x14ac:dyDescent="0.3">
      <c r="A32" s="33"/>
      <c r="B32" s="33"/>
      <c r="C32" s="33"/>
      <c r="D32" s="33"/>
      <c r="E32" s="33"/>
      <c r="F32" s="33"/>
      <c r="G32" s="33"/>
      <c r="H32" s="32"/>
    </row>
    <row r="33" spans="1:8" x14ac:dyDescent="0.3">
      <c r="A33" s="34" t="s">
        <v>98</v>
      </c>
      <c r="B33" s="33"/>
      <c r="C33" s="46" t="s">
        <v>99</v>
      </c>
      <c r="D33" s="46" t="s">
        <v>100</v>
      </c>
      <c r="E33" s="46" t="s">
        <v>101</v>
      </c>
      <c r="F33" s="35" t="s">
        <v>83</v>
      </c>
      <c r="G33" s="33"/>
      <c r="H33" s="32"/>
    </row>
    <row r="34" spans="1:8" x14ac:dyDescent="0.3">
      <c r="A34" s="9" t="s">
        <v>149</v>
      </c>
      <c r="B34" s="33"/>
      <c r="C34" s="55"/>
      <c r="D34" s="53"/>
      <c r="E34" s="53"/>
      <c r="F34" s="33"/>
      <c r="G34" s="33"/>
      <c r="H34" s="32"/>
    </row>
    <row r="35" spans="1:8" x14ac:dyDescent="0.3">
      <c r="A35" s="1" t="s">
        <v>150</v>
      </c>
      <c r="B35" s="33"/>
      <c r="C35" s="55"/>
      <c r="D35" s="53"/>
      <c r="E35" s="53"/>
      <c r="F35" s="33"/>
      <c r="G35" s="33"/>
      <c r="H35" s="32"/>
    </row>
    <row r="36" spans="1:8" x14ac:dyDescent="0.3">
      <c r="A36" s="9" t="s">
        <v>115</v>
      </c>
      <c r="B36" s="18"/>
      <c r="C36" s="56"/>
      <c r="D36" s="54"/>
      <c r="E36" s="54"/>
      <c r="F36" s="14"/>
      <c r="G36" s="15"/>
      <c r="H36" s="16"/>
    </row>
    <row r="37" spans="1:8" x14ac:dyDescent="0.3">
      <c r="A37" s="1" t="s">
        <v>116</v>
      </c>
      <c r="B37" s="14"/>
      <c r="C37" s="56"/>
      <c r="D37" s="54"/>
      <c r="E37" s="54"/>
      <c r="F37" s="14"/>
      <c r="G37" s="15"/>
      <c r="H37" s="16"/>
    </row>
    <row r="38" spans="1:8" x14ac:dyDescent="0.3">
      <c r="A38" s="13" t="s">
        <v>103</v>
      </c>
      <c r="B38" s="14"/>
      <c r="C38" s="47">
        <f>SUM(C34:C37)</f>
        <v>0</v>
      </c>
      <c r="D38" s="48">
        <f>SUM(D34:D37)</f>
        <v>0</v>
      </c>
      <c r="E38" s="48">
        <f>SUM(E34:E37)</f>
        <v>0</v>
      </c>
      <c r="F38" s="14"/>
      <c r="G38" s="15"/>
      <c r="H38" s="16"/>
    </row>
    <row r="39" spans="1:8" x14ac:dyDescent="0.3">
      <c r="A39" s="9"/>
      <c r="B39" s="14"/>
      <c r="C39" s="14"/>
      <c r="D39" s="14"/>
      <c r="E39" s="14"/>
      <c r="F39" s="14"/>
      <c r="G39" s="15"/>
      <c r="H39" s="16"/>
    </row>
    <row r="40" spans="1:8" x14ac:dyDescent="0.3">
      <c r="A40" s="9"/>
      <c r="B40" s="14"/>
      <c r="C40" s="14"/>
      <c r="D40" s="14"/>
      <c r="E40" s="14"/>
      <c r="F40" s="14"/>
      <c r="G40" s="15"/>
      <c r="H40" s="16"/>
    </row>
    <row r="41" spans="1:8" x14ac:dyDescent="0.3">
      <c r="A41" s="13" t="s">
        <v>104</v>
      </c>
      <c r="B41" s="14"/>
      <c r="C41" s="14"/>
      <c r="D41" s="14"/>
      <c r="E41" s="14"/>
      <c r="F41" s="14"/>
      <c r="G41" s="15"/>
      <c r="H41" s="16" t="s">
        <v>105</v>
      </c>
    </row>
    <row r="42" spans="1:8" ht="24" x14ac:dyDescent="0.3">
      <c r="A42" s="9" t="s">
        <v>106</v>
      </c>
      <c r="B42" s="14"/>
      <c r="C42" s="14"/>
      <c r="D42" s="14"/>
      <c r="E42" s="14"/>
      <c r="F42" s="25" t="e">
        <f>SUM(E38/C38)</f>
        <v>#DIV/0!</v>
      </c>
      <c r="G42" s="15"/>
      <c r="H42" s="16"/>
    </row>
    <row r="43" spans="1:8" x14ac:dyDescent="0.3">
      <c r="A43" s="13"/>
      <c r="B43" s="14"/>
      <c r="C43" s="14"/>
      <c r="D43" s="15"/>
      <c r="E43" s="14"/>
      <c r="F43" s="14"/>
      <c r="G43" s="15"/>
      <c r="H43" s="16"/>
    </row>
    <row r="44" spans="1:8" x14ac:dyDescent="0.3">
      <c r="A44" s="13" t="s">
        <v>107</v>
      </c>
      <c r="B44" s="14"/>
      <c r="C44" s="14"/>
      <c r="D44" s="14"/>
      <c r="E44" s="14"/>
      <c r="F44" s="14"/>
      <c r="G44" s="15"/>
      <c r="H44" s="16"/>
    </row>
    <row r="45" spans="1:8" x14ac:dyDescent="0.3">
      <c r="A45" s="9" t="s">
        <v>108</v>
      </c>
      <c r="B45" s="14"/>
      <c r="C45" s="14"/>
      <c r="D45" s="14"/>
      <c r="E45" s="14"/>
      <c r="F45" s="19">
        <f>E38</f>
        <v>0</v>
      </c>
      <c r="G45" s="15"/>
      <c r="H45" s="16"/>
    </row>
    <row r="46" spans="1:8" x14ac:dyDescent="0.3">
      <c r="A46" s="9" t="s">
        <v>154</v>
      </c>
      <c r="B46" s="14"/>
      <c r="C46" s="14"/>
      <c r="D46" s="14"/>
      <c r="E46" s="14"/>
      <c r="F46" s="19" t="e">
        <f>E18</f>
        <v>#REF!</v>
      </c>
      <c r="G46" s="15"/>
      <c r="H46" s="16"/>
    </row>
    <row r="47" spans="1:8" x14ac:dyDescent="0.3">
      <c r="A47" s="9" t="s">
        <v>136</v>
      </c>
      <c r="B47" s="14"/>
      <c r="C47" s="14"/>
      <c r="D47" s="14"/>
      <c r="E47" s="14"/>
      <c r="F47" s="19">
        <f>F14</f>
        <v>0</v>
      </c>
      <c r="G47" s="15"/>
      <c r="H47" s="16"/>
    </row>
    <row r="48" spans="1:8" x14ac:dyDescent="0.3">
      <c r="A48" s="13" t="s">
        <v>109</v>
      </c>
      <c r="B48" s="14"/>
      <c r="C48" s="14"/>
      <c r="D48" s="14"/>
      <c r="E48" s="14"/>
      <c r="F48" s="25" t="e">
        <f>F45-F46-F47</f>
        <v>#REF!</v>
      </c>
      <c r="G48" s="15"/>
      <c r="H48" s="16"/>
    </row>
    <row r="49" spans="1:8" x14ac:dyDescent="0.3">
      <c r="A49" s="9"/>
      <c r="B49" s="14"/>
      <c r="C49" s="14"/>
      <c r="D49" s="14"/>
      <c r="E49" s="14"/>
      <c r="F49" s="14"/>
      <c r="G49" s="15"/>
      <c r="H49" s="16"/>
    </row>
    <row r="50" spans="1:8" x14ac:dyDescent="0.3">
      <c r="A50" s="13" t="s">
        <v>110</v>
      </c>
      <c r="B50" s="14"/>
      <c r="C50" s="14"/>
      <c r="D50" s="14"/>
      <c r="E50" s="14"/>
      <c r="F50" s="14"/>
      <c r="G50" s="15"/>
      <c r="H50" s="16"/>
    </row>
    <row r="51" spans="1:8" ht="24" x14ac:dyDescent="0.3">
      <c r="A51" s="9" t="s">
        <v>111</v>
      </c>
      <c r="B51" s="14"/>
      <c r="C51" s="14"/>
      <c r="D51" s="14"/>
      <c r="E51" s="14"/>
      <c r="F51" s="19" t="e">
        <f>SUM(F48/C7)</f>
        <v>#REF!</v>
      </c>
      <c r="G51" s="15" t="s">
        <v>89</v>
      </c>
      <c r="H51" s="16" t="s">
        <v>112</v>
      </c>
    </row>
    <row r="52" spans="1:8" x14ac:dyDescent="0.3">
      <c r="A52" s="9"/>
      <c r="B52" s="14"/>
      <c r="C52" s="14"/>
      <c r="D52" s="14"/>
      <c r="E52" s="14"/>
      <c r="F52" s="19">
        <v>0.01</v>
      </c>
      <c r="G52" s="15" t="s">
        <v>89</v>
      </c>
      <c r="H52" s="16" t="s">
        <v>113</v>
      </c>
    </row>
    <row r="53" spans="1:8" x14ac:dyDescent="0.3">
      <c r="A53" s="9"/>
      <c r="B53" s="14"/>
      <c r="C53" s="14"/>
      <c r="D53" s="14"/>
      <c r="E53" s="18"/>
      <c r="F53" s="19" t="e">
        <f>F52-ABS(F51)</f>
        <v>#REF!</v>
      </c>
      <c r="G53" s="15" t="s">
        <v>89</v>
      </c>
      <c r="H53" s="16" t="s">
        <v>109</v>
      </c>
    </row>
    <row r="54" spans="1:8" x14ac:dyDescent="0.3">
      <c r="A54" s="9"/>
      <c r="B54" s="14"/>
      <c r="C54" s="14"/>
      <c r="D54" s="14"/>
      <c r="E54" s="18"/>
      <c r="F54" s="14"/>
      <c r="G54" s="15"/>
      <c r="H54" s="16"/>
    </row>
    <row r="55" spans="1:8" x14ac:dyDescent="0.3">
      <c r="A55" s="22"/>
      <c r="B55" s="24"/>
      <c r="C55" s="24"/>
      <c r="D55" s="24"/>
      <c r="E55" s="24"/>
      <c r="F55" s="24"/>
      <c r="G55" s="26"/>
      <c r="H55" s="27"/>
    </row>
  </sheetData>
  <mergeCells count="29">
    <mergeCell ref="A2:F2"/>
    <mergeCell ref="CY2:DD2"/>
    <mergeCell ref="DE2:DJ2"/>
    <mergeCell ref="DK2:DP2"/>
    <mergeCell ref="DQ2:DV2"/>
    <mergeCell ref="DW2:EB2"/>
    <mergeCell ref="FY2:GD2"/>
    <mergeCell ref="GE2:GJ2"/>
    <mergeCell ref="EC2:EH2"/>
    <mergeCell ref="EI2:EN2"/>
    <mergeCell ref="EO2:ET2"/>
    <mergeCell ref="EU2:EZ2"/>
    <mergeCell ref="FA2:FF2"/>
    <mergeCell ref="IS2:IV2"/>
    <mergeCell ref="A5:E5"/>
    <mergeCell ref="A31:H31"/>
    <mergeCell ref="HO2:HT2"/>
    <mergeCell ref="HU2:HZ2"/>
    <mergeCell ref="IA2:IF2"/>
    <mergeCell ref="IG2:IL2"/>
    <mergeCell ref="IM2:IR2"/>
    <mergeCell ref="GK2:GP2"/>
    <mergeCell ref="GQ2:GV2"/>
    <mergeCell ref="GW2:HB2"/>
    <mergeCell ref="HC2:HH2"/>
    <mergeCell ref="HI2:HN2"/>
    <mergeCell ref="FG2:FL2"/>
    <mergeCell ref="FM2:FR2"/>
    <mergeCell ref="FS2:FX2"/>
  </mergeCells>
  <conditionalFormatting sqref="F53">
    <cfRule type="cellIs" dxfId="7" priority="1" stopIfTrue="1" operator="greaterThanOrEqual">
      <formula>$F$52</formula>
    </cfRule>
    <cfRule type="cellIs" dxfId="6" priority="2" stopIfTrue="1" operator="lessThan">
      <formula>$F$52</formula>
    </cfRule>
  </conditionalFormatting>
  <pageMargins left="0.70000000000000007" right="0.70000000000000007" top="0.75" bottom="0.75" header="0.30000000000000004" footer="0.30000000000000004"/>
  <pageSetup paperSize="8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6E54D-784D-486A-A3E7-7576DB718744}">
  <sheetPr codeName="Blad4">
    <pageSetUpPr fitToPage="1"/>
  </sheetPr>
  <dimension ref="A1:IV55"/>
  <sheetViews>
    <sheetView topLeftCell="A15" workbookViewId="0">
      <selection activeCell="F23" sqref="F23"/>
    </sheetView>
  </sheetViews>
  <sheetFormatPr defaultRowHeight="14.4" x14ac:dyDescent="0.3"/>
  <cols>
    <col min="1" max="1" width="49.33203125" customWidth="1"/>
    <col min="2" max="2" width="11.5546875" customWidth="1"/>
    <col min="3" max="3" width="13.109375" bestFit="1" customWidth="1"/>
    <col min="4" max="4" width="15.5546875" bestFit="1" customWidth="1"/>
    <col min="5" max="5" width="14.5546875" bestFit="1" customWidth="1"/>
    <col min="6" max="6" width="19.44140625" bestFit="1" customWidth="1"/>
    <col min="8" max="8" width="67.109375" bestFit="1" customWidth="1"/>
  </cols>
  <sheetData>
    <row r="1" spans="1:256" ht="18" x14ac:dyDescent="0.35">
      <c r="A1" s="39" t="s">
        <v>80</v>
      </c>
      <c r="B1" s="38"/>
      <c r="C1" s="38"/>
      <c r="D1" s="38"/>
      <c r="E1" s="38"/>
      <c r="F1" s="38"/>
      <c r="G1" s="38"/>
      <c r="H1" s="40"/>
    </row>
    <row r="2" spans="1:256" x14ac:dyDescent="0.3">
      <c r="A2" s="305" t="s">
        <v>0</v>
      </c>
      <c r="B2" s="305"/>
      <c r="C2" s="305"/>
      <c r="D2" s="305"/>
      <c r="E2" s="305"/>
      <c r="F2" s="305"/>
      <c r="G2" s="37"/>
      <c r="H2" s="41"/>
      <c r="CY2" s="306"/>
      <c r="CZ2" s="306"/>
      <c r="DA2" s="306"/>
      <c r="DB2" s="306"/>
      <c r="DC2" s="306"/>
      <c r="DD2" s="306"/>
      <c r="DE2" s="304"/>
      <c r="DF2" s="304"/>
      <c r="DG2" s="304"/>
      <c r="DH2" s="304"/>
      <c r="DI2" s="304"/>
      <c r="DJ2" s="304"/>
      <c r="DK2" s="304"/>
      <c r="DL2" s="304"/>
      <c r="DM2" s="304"/>
      <c r="DN2" s="304"/>
      <c r="DO2" s="304"/>
      <c r="DP2" s="304"/>
      <c r="DQ2" s="304"/>
      <c r="DR2" s="304"/>
      <c r="DS2" s="304"/>
      <c r="DT2" s="304"/>
      <c r="DU2" s="304"/>
      <c r="DV2" s="304"/>
      <c r="DW2" s="304"/>
      <c r="DX2" s="304"/>
      <c r="DY2" s="304"/>
      <c r="DZ2" s="304"/>
      <c r="EA2" s="304"/>
      <c r="EB2" s="304"/>
      <c r="EC2" s="304"/>
      <c r="ED2" s="304"/>
      <c r="EE2" s="304"/>
      <c r="EF2" s="304"/>
      <c r="EG2" s="304"/>
      <c r="EH2" s="304"/>
      <c r="EI2" s="304"/>
      <c r="EJ2" s="304"/>
      <c r="EK2" s="304"/>
      <c r="EL2" s="304"/>
      <c r="EM2" s="304"/>
      <c r="EN2" s="304"/>
      <c r="EO2" s="304"/>
      <c r="EP2" s="304"/>
      <c r="EQ2" s="304"/>
      <c r="ER2" s="304"/>
      <c r="ES2" s="304"/>
      <c r="ET2" s="304"/>
      <c r="EU2" s="304"/>
      <c r="EV2" s="304"/>
      <c r="EW2" s="304"/>
      <c r="EX2" s="304"/>
      <c r="EY2" s="304"/>
      <c r="EZ2" s="304"/>
      <c r="FA2" s="304"/>
      <c r="FB2" s="304"/>
      <c r="FC2" s="304"/>
      <c r="FD2" s="304"/>
      <c r="FE2" s="304"/>
      <c r="FF2" s="304"/>
      <c r="FG2" s="304"/>
      <c r="FH2" s="304"/>
      <c r="FI2" s="304"/>
      <c r="FJ2" s="304"/>
      <c r="FK2" s="304"/>
      <c r="FL2" s="304"/>
      <c r="FM2" s="304"/>
      <c r="FN2" s="304"/>
      <c r="FO2" s="304"/>
      <c r="FP2" s="304"/>
      <c r="FQ2" s="304"/>
      <c r="FR2" s="304"/>
      <c r="FS2" s="304"/>
      <c r="FT2" s="304"/>
      <c r="FU2" s="304"/>
      <c r="FV2" s="304"/>
      <c r="FW2" s="304"/>
      <c r="FX2" s="304"/>
      <c r="FY2" s="304"/>
      <c r="FZ2" s="304"/>
      <c r="GA2" s="304"/>
      <c r="GB2" s="304"/>
      <c r="GC2" s="304"/>
      <c r="GD2" s="304"/>
      <c r="GE2" s="304"/>
      <c r="GF2" s="304"/>
      <c r="GG2" s="304"/>
      <c r="GH2" s="304"/>
      <c r="GI2" s="304"/>
      <c r="GJ2" s="304"/>
      <c r="GK2" s="304"/>
      <c r="GL2" s="304"/>
      <c r="GM2" s="304"/>
      <c r="GN2" s="304"/>
      <c r="GO2" s="304"/>
      <c r="GP2" s="304"/>
      <c r="GQ2" s="304"/>
      <c r="GR2" s="304"/>
      <c r="GS2" s="304"/>
      <c r="GT2" s="304"/>
      <c r="GU2" s="304"/>
      <c r="GV2" s="304"/>
      <c r="GW2" s="304"/>
      <c r="GX2" s="304"/>
      <c r="GY2" s="304"/>
      <c r="GZ2" s="304"/>
      <c r="HA2" s="304"/>
      <c r="HB2" s="304"/>
      <c r="HC2" s="304"/>
      <c r="HD2" s="304"/>
      <c r="HE2" s="304"/>
      <c r="HF2" s="304"/>
      <c r="HG2" s="304"/>
      <c r="HH2" s="304"/>
      <c r="HI2" s="304"/>
      <c r="HJ2" s="304"/>
      <c r="HK2" s="304"/>
      <c r="HL2" s="304"/>
      <c r="HM2" s="304"/>
      <c r="HN2" s="304"/>
      <c r="HO2" s="304"/>
      <c r="HP2" s="304"/>
      <c r="HQ2" s="304"/>
      <c r="HR2" s="304"/>
      <c r="HS2" s="304"/>
      <c r="HT2" s="304"/>
      <c r="HU2" s="304"/>
      <c r="HV2" s="304"/>
      <c r="HW2" s="304"/>
      <c r="HX2" s="304"/>
      <c r="HY2" s="304"/>
      <c r="HZ2" s="304"/>
      <c r="IA2" s="304"/>
      <c r="IB2" s="304"/>
      <c r="IC2" s="304"/>
      <c r="ID2" s="304"/>
      <c r="IE2" s="304"/>
      <c r="IF2" s="304"/>
      <c r="IG2" s="304"/>
      <c r="IH2" s="304"/>
      <c r="II2" s="304"/>
      <c r="IJ2" s="304"/>
      <c r="IK2" s="304"/>
      <c r="IL2" s="304"/>
      <c r="IM2" s="304"/>
      <c r="IN2" s="304"/>
      <c r="IO2" s="304"/>
      <c r="IP2" s="304"/>
      <c r="IQ2" s="304"/>
      <c r="IR2" s="304"/>
      <c r="IS2" s="301"/>
      <c r="IT2" s="301"/>
      <c r="IU2" s="301"/>
      <c r="IV2" s="301"/>
    </row>
    <row r="3" spans="1:256" x14ac:dyDescent="0.3">
      <c r="A3" s="36"/>
      <c r="B3" s="36"/>
      <c r="C3" s="36"/>
      <c r="D3" s="36"/>
      <c r="E3" s="36"/>
      <c r="F3" s="36"/>
      <c r="G3" s="37"/>
      <c r="H3" s="4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x14ac:dyDescent="0.3">
      <c r="A4" s="3" t="s">
        <v>81</v>
      </c>
      <c r="B4" s="4" t="s">
        <v>27</v>
      </c>
      <c r="C4" s="5"/>
      <c r="D4" s="5"/>
      <c r="E4" s="5"/>
      <c r="F4" s="5"/>
      <c r="G4" s="5"/>
      <c r="H4" s="6"/>
    </row>
    <row r="5" spans="1:256" x14ac:dyDescent="0.3">
      <c r="A5" s="302"/>
      <c r="B5" s="302"/>
      <c r="C5" s="302"/>
      <c r="D5" s="302"/>
      <c r="E5" s="302"/>
      <c r="F5" s="7"/>
      <c r="G5" s="7"/>
      <c r="H5" s="8"/>
    </row>
    <row r="6" spans="1:256" ht="35.4" x14ac:dyDescent="0.3">
      <c r="A6" s="9"/>
      <c r="B6" s="9" t="s">
        <v>2</v>
      </c>
      <c r="C6" s="9" t="s">
        <v>3</v>
      </c>
      <c r="D6" s="9" t="s">
        <v>4</v>
      </c>
      <c r="E6" s="9" t="s">
        <v>82</v>
      </c>
      <c r="F6" s="10" t="s">
        <v>83</v>
      </c>
      <c r="G6" s="11"/>
      <c r="H6" s="12"/>
    </row>
    <row r="7" spans="1:256" x14ac:dyDescent="0.3">
      <c r="A7" s="13" t="s">
        <v>84</v>
      </c>
      <c r="B7" s="57">
        <f>Bijlage_1!$C$16</f>
        <v>0</v>
      </c>
      <c r="C7" s="57">
        <f>Bijlage_1!$D$16</f>
        <v>0</v>
      </c>
      <c r="D7" s="52">
        <f>Bijlage_1!$E$16</f>
        <v>0</v>
      </c>
      <c r="E7" s="52">
        <f>Bijlage_1!$F$16</f>
        <v>0</v>
      </c>
      <c r="F7" s="14"/>
      <c r="G7" s="15"/>
      <c r="H7" s="16"/>
    </row>
    <row r="8" spans="1:256" x14ac:dyDescent="0.3">
      <c r="A8" s="9"/>
      <c r="B8" s="14"/>
      <c r="C8" s="14"/>
      <c r="D8" s="14"/>
      <c r="E8" s="14"/>
      <c r="F8" s="17"/>
      <c r="G8" s="15"/>
      <c r="H8" s="16"/>
    </row>
    <row r="9" spans="1:256" x14ac:dyDescent="0.3">
      <c r="A9" s="13" t="s">
        <v>85</v>
      </c>
      <c r="B9" s="18"/>
      <c r="C9" s="14"/>
      <c r="D9" s="14"/>
      <c r="E9" s="14"/>
      <c r="F9" s="14"/>
      <c r="G9" s="15"/>
      <c r="H9" s="16"/>
    </row>
    <row r="10" spans="1:256" x14ac:dyDescent="0.3">
      <c r="A10" s="9" t="s">
        <v>86</v>
      </c>
      <c r="B10" s="18"/>
      <c r="C10" s="14"/>
      <c r="D10" s="14"/>
      <c r="E10" s="14"/>
      <c r="F10" s="50">
        <f>SUM($B$7*115%)</f>
        <v>0</v>
      </c>
      <c r="G10" s="15"/>
      <c r="H10" s="16"/>
    </row>
    <row r="11" spans="1:256" x14ac:dyDescent="0.3">
      <c r="A11" s="20" t="s">
        <v>87</v>
      </c>
      <c r="B11" s="14"/>
      <c r="C11" s="14"/>
      <c r="D11" s="14"/>
      <c r="E11" s="14"/>
      <c r="F11" s="49">
        <f>ROUNDDOWN($F$10,2)</f>
        <v>0</v>
      </c>
      <c r="G11" s="15" t="s">
        <v>88</v>
      </c>
      <c r="H11" s="16" t="s">
        <v>139</v>
      </c>
    </row>
    <row r="12" spans="1:256" x14ac:dyDescent="0.3">
      <c r="A12" s="9"/>
      <c r="B12" s="14"/>
      <c r="C12" s="14"/>
      <c r="D12" s="14"/>
      <c r="E12" s="14"/>
      <c r="F12" s="14"/>
      <c r="G12" s="14"/>
      <c r="H12" s="16"/>
    </row>
    <row r="13" spans="1:256" x14ac:dyDescent="0.3">
      <c r="A13" s="13" t="s">
        <v>145</v>
      </c>
      <c r="B13" s="14"/>
      <c r="C13" s="14"/>
      <c r="D13" s="14"/>
      <c r="E13" s="14"/>
      <c r="F13" s="14"/>
      <c r="G13" s="14"/>
      <c r="H13" s="16"/>
    </row>
    <row r="14" spans="1:256" ht="28.5" customHeight="1" x14ac:dyDescent="0.3">
      <c r="A14" s="9" t="s">
        <v>141</v>
      </c>
      <c r="B14" s="18"/>
      <c r="C14" s="14"/>
      <c r="D14" s="14"/>
      <c r="E14" s="14"/>
      <c r="F14" s="43">
        <f>SUM(C7*D7)</f>
        <v>0</v>
      </c>
      <c r="G14" s="15" t="s">
        <v>89</v>
      </c>
      <c r="H14" s="16" t="s">
        <v>140</v>
      </c>
    </row>
    <row r="15" spans="1:256" ht="28.5" customHeight="1" x14ac:dyDescent="0.3">
      <c r="A15" s="9" t="s">
        <v>142</v>
      </c>
      <c r="B15" s="14"/>
      <c r="C15" s="14"/>
      <c r="D15" s="14"/>
      <c r="E15" s="14"/>
      <c r="F15" s="43">
        <f>SUM(C7*D7)*3</f>
        <v>0</v>
      </c>
      <c r="G15" s="15" t="s">
        <v>89</v>
      </c>
      <c r="H15" s="16" t="s">
        <v>137</v>
      </c>
    </row>
    <row r="16" spans="1:256" x14ac:dyDescent="0.3">
      <c r="A16" s="20" t="s">
        <v>87</v>
      </c>
      <c r="B16" s="14"/>
      <c r="C16" s="14"/>
      <c r="D16" s="14"/>
      <c r="E16" s="14"/>
      <c r="F16" s="44">
        <f>ROUNDDOWN($F$15,2)</f>
        <v>0</v>
      </c>
      <c r="G16" s="15" t="s">
        <v>89</v>
      </c>
      <c r="H16" s="16" t="s">
        <v>138</v>
      </c>
    </row>
    <row r="17" spans="1:8" x14ac:dyDescent="0.3">
      <c r="A17" s="9"/>
      <c r="B17" s="14"/>
      <c r="C17" s="14"/>
      <c r="D17" s="14"/>
      <c r="E17" s="14"/>
      <c r="F17" s="19"/>
      <c r="G17" s="15"/>
      <c r="H17" s="16"/>
    </row>
    <row r="18" spans="1:8" x14ac:dyDescent="0.3">
      <c r="A18" s="13" t="s">
        <v>143</v>
      </c>
      <c r="B18" s="57" t="e">
        <f>Bijlage_1!#REF!</f>
        <v>#REF!</v>
      </c>
      <c r="C18" s="57" t="e">
        <f>Bijlage_1!#REF!</f>
        <v>#REF!</v>
      </c>
      <c r="D18" s="52" t="e">
        <f>Bijlage_1!#REF!</f>
        <v>#REF!</v>
      </c>
      <c r="E18" s="52" t="e">
        <f>Bijlage_1!#REF!</f>
        <v>#REF!</v>
      </c>
      <c r="F18" s="14"/>
      <c r="G18" s="15"/>
      <c r="H18" s="16"/>
    </row>
    <row r="19" spans="1:8" ht="24" x14ac:dyDescent="0.3">
      <c r="A19" s="9" t="s">
        <v>90</v>
      </c>
      <c r="B19" s="18"/>
      <c r="C19" s="14"/>
      <c r="D19" s="14"/>
      <c r="E19" s="14"/>
      <c r="F19" s="43" t="e">
        <f>C18*D18</f>
        <v>#REF!</v>
      </c>
      <c r="G19" s="15"/>
      <c r="H19" s="16"/>
    </row>
    <row r="20" spans="1:8" x14ac:dyDescent="0.3">
      <c r="A20" s="20" t="s">
        <v>87</v>
      </c>
      <c r="B20" s="18"/>
      <c r="C20" s="14"/>
      <c r="D20" s="14"/>
      <c r="E20" s="14"/>
      <c r="F20" s="43" t="e">
        <f>ROUNDDOWN($F$19,2)</f>
        <v>#REF!</v>
      </c>
      <c r="G20" s="15" t="s">
        <v>89</v>
      </c>
      <c r="H20" s="16" t="s">
        <v>144</v>
      </c>
    </row>
    <row r="21" spans="1:8" x14ac:dyDescent="0.3">
      <c r="A21" s="10" t="s">
        <v>14</v>
      </c>
      <c r="B21" s="18"/>
      <c r="C21" s="14"/>
      <c r="D21" s="14"/>
      <c r="E21" s="14"/>
      <c r="F21" s="51"/>
      <c r="G21" s="15" t="s">
        <v>89</v>
      </c>
      <c r="H21" s="16" t="s">
        <v>91</v>
      </c>
    </row>
    <row r="22" spans="1:8" x14ac:dyDescent="0.3">
      <c r="A22" s="10" t="s">
        <v>15</v>
      </c>
      <c r="B22" s="18"/>
      <c r="C22" s="14"/>
      <c r="D22" s="14"/>
      <c r="E22" s="14"/>
      <c r="F22" s="51"/>
      <c r="G22" s="15" t="s">
        <v>89</v>
      </c>
      <c r="H22" s="16" t="s">
        <v>92</v>
      </c>
    </row>
    <row r="23" spans="1:8" x14ac:dyDescent="0.3">
      <c r="A23" s="10" t="s">
        <v>16</v>
      </c>
      <c r="B23" s="18"/>
      <c r="C23" s="14"/>
      <c r="D23" s="14"/>
      <c r="E23" s="14"/>
      <c r="F23" s="44">
        <f>Bijlage_1!F7</f>
        <v>0</v>
      </c>
      <c r="G23" s="15" t="s">
        <v>89</v>
      </c>
      <c r="H23" s="16" t="s">
        <v>93</v>
      </c>
    </row>
    <row r="24" spans="1:8" x14ac:dyDescent="0.3">
      <c r="A24" s="10" t="s">
        <v>17</v>
      </c>
      <c r="B24" s="18"/>
      <c r="C24" s="14"/>
      <c r="D24" s="14"/>
      <c r="E24" s="14"/>
      <c r="F24" s="44" t="e">
        <f>Bijlage_1!#REF!+F14</f>
        <v>#REF!</v>
      </c>
      <c r="G24" s="15" t="s">
        <v>88</v>
      </c>
      <c r="H24" s="16" t="s">
        <v>146</v>
      </c>
    </row>
    <row r="25" spans="1:8" x14ac:dyDescent="0.3">
      <c r="A25" s="10" t="s">
        <v>134</v>
      </c>
      <c r="B25" s="18"/>
      <c r="C25" s="14"/>
      <c r="D25" s="14"/>
      <c r="E25" s="14"/>
      <c r="F25" s="44" t="e">
        <f>F24</f>
        <v>#REF!</v>
      </c>
      <c r="G25" s="15" t="s">
        <v>88</v>
      </c>
      <c r="H25" s="16" t="s">
        <v>147</v>
      </c>
    </row>
    <row r="26" spans="1:8" x14ac:dyDescent="0.3">
      <c r="A26" s="10" t="s">
        <v>135</v>
      </c>
      <c r="B26" s="18"/>
      <c r="C26" s="14"/>
      <c r="D26" s="14"/>
      <c r="E26" s="14"/>
      <c r="F26" s="44" t="e">
        <f>F24</f>
        <v>#REF!</v>
      </c>
      <c r="G26" s="15" t="s">
        <v>88</v>
      </c>
      <c r="H26" s="16" t="s">
        <v>159</v>
      </c>
    </row>
    <row r="27" spans="1:8" x14ac:dyDescent="0.3">
      <c r="A27" s="13" t="s">
        <v>94</v>
      </c>
      <c r="B27" s="18"/>
      <c r="C27" s="14"/>
      <c r="D27" s="14"/>
      <c r="E27" s="14"/>
      <c r="F27" s="21"/>
      <c r="G27" s="15"/>
      <c r="H27" s="16"/>
    </row>
    <row r="28" spans="1:8" ht="35.4" x14ac:dyDescent="0.3">
      <c r="A28" s="22" t="s">
        <v>95</v>
      </c>
      <c r="B28" s="23"/>
      <c r="C28" s="24"/>
      <c r="D28" s="24"/>
      <c r="E28" s="24"/>
      <c r="F28" s="45" t="e">
        <f>F26+F25+F24+F23+F22+F21</f>
        <v>#REF!</v>
      </c>
      <c r="G28" s="26" t="s">
        <v>88</v>
      </c>
      <c r="H28" s="27" t="s">
        <v>148</v>
      </c>
    </row>
    <row r="29" spans="1:8" x14ac:dyDescent="0.3">
      <c r="A29" s="28"/>
      <c r="B29" s="29"/>
      <c r="C29" s="28"/>
      <c r="D29" s="28"/>
      <c r="E29" s="28"/>
      <c r="F29" s="28"/>
      <c r="G29" s="30"/>
      <c r="H29" s="28"/>
    </row>
    <row r="30" spans="1:8" x14ac:dyDescent="0.3">
      <c r="A30" s="3" t="s">
        <v>96</v>
      </c>
      <c r="B30" s="3"/>
      <c r="C30" s="3"/>
      <c r="D30" s="3"/>
      <c r="E30" s="3"/>
      <c r="F30" s="3"/>
      <c r="G30" s="3"/>
      <c r="H30" s="31"/>
    </row>
    <row r="31" spans="1:8" x14ac:dyDescent="0.3">
      <c r="A31" s="303" t="s">
        <v>97</v>
      </c>
      <c r="B31" s="303"/>
      <c r="C31" s="303"/>
      <c r="D31" s="303"/>
      <c r="E31" s="303"/>
      <c r="F31" s="303"/>
      <c r="G31" s="303"/>
      <c r="H31" s="303"/>
    </row>
    <row r="32" spans="1:8" x14ac:dyDescent="0.3">
      <c r="A32" s="33"/>
      <c r="B32" s="33"/>
      <c r="C32" s="33"/>
      <c r="D32" s="33"/>
      <c r="E32" s="33"/>
      <c r="F32" s="33"/>
      <c r="G32" s="33"/>
      <c r="H32" s="32"/>
    </row>
    <row r="33" spans="1:8" x14ac:dyDescent="0.3">
      <c r="A33" s="34" t="s">
        <v>98</v>
      </c>
      <c r="B33" s="33"/>
      <c r="C33" s="46" t="s">
        <v>99</v>
      </c>
      <c r="D33" s="46" t="s">
        <v>100</v>
      </c>
      <c r="E33" s="46" t="s">
        <v>101</v>
      </c>
      <c r="F33" s="35" t="s">
        <v>83</v>
      </c>
      <c r="G33" s="33"/>
      <c r="H33" s="32"/>
    </row>
    <row r="34" spans="1:8" ht="24" x14ac:dyDescent="0.3">
      <c r="A34" s="9" t="s">
        <v>152</v>
      </c>
      <c r="B34" s="33"/>
      <c r="C34" s="55"/>
      <c r="D34" s="53"/>
      <c r="E34" s="53"/>
      <c r="F34" s="33"/>
      <c r="G34" s="33"/>
      <c r="H34" s="32"/>
    </row>
    <row r="35" spans="1:8" x14ac:dyDescent="0.3">
      <c r="A35" s="1" t="s">
        <v>153</v>
      </c>
      <c r="B35" s="33"/>
      <c r="C35" s="55"/>
      <c r="D35" s="53"/>
      <c r="E35" s="53"/>
      <c r="F35" s="33"/>
      <c r="G35" s="33"/>
      <c r="H35" s="32"/>
    </row>
    <row r="36" spans="1:8" ht="24" x14ac:dyDescent="0.3">
      <c r="A36" s="9" t="s">
        <v>102</v>
      </c>
      <c r="B36" s="18"/>
      <c r="C36" s="56"/>
      <c r="D36" s="54"/>
      <c r="E36" s="54"/>
      <c r="F36" s="14"/>
      <c r="G36" s="15"/>
      <c r="H36" s="16"/>
    </row>
    <row r="37" spans="1:8" x14ac:dyDescent="0.3">
      <c r="A37" s="1" t="s">
        <v>117</v>
      </c>
      <c r="B37" s="14"/>
      <c r="C37" s="56"/>
      <c r="D37" s="54"/>
      <c r="E37" s="54"/>
      <c r="F37" s="14"/>
      <c r="G37" s="15"/>
      <c r="H37" s="16"/>
    </row>
    <row r="38" spans="1:8" x14ac:dyDescent="0.3">
      <c r="A38" s="13" t="s">
        <v>103</v>
      </c>
      <c r="B38" s="14"/>
      <c r="C38" s="47">
        <f>SUM(C34:C37)</f>
        <v>0</v>
      </c>
      <c r="D38" s="25">
        <f>SUM(D34:D37)</f>
        <v>0</v>
      </c>
      <c r="E38" s="25">
        <f>SUM(E34:E37)</f>
        <v>0</v>
      </c>
      <c r="F38" s="14"/>
      <c r="G38" s="15"/>
      <c r="H38" s="16"/>
    </row>
    <row r="39" spans="1:8" x14ac:dyDescent="0.3">
      <c r="A39" s="9"/>
      <c r="B39" s="14"/>
      <c r="C39" s="14"/>
      <c r="D39" s="14"/>
      <c r="E39" s="14"/>
      <c r="F39" s="14"/>
      <c r="G39" s="15"/>
      <c r="H39" s="16"/>
    </row>
    <row r="40" spans="1:8" x14ac:dyDescent="0.3">
      <c r="A40" s="9"/>
      <c r="B40" s="14"/>
      <c r="C40" s="14"/>
      <c r="D40" s="14"/>
      <c r="E40" s="14"/>
      <c r="F40" s="14"/>
      <c r="G40" s="15"/>
      <c r="H40" s="16"/>
    </row>
    <row r="41" spans="1:8" x14ac:dyDescent="0.3">
      <c r="A41" s="13" t="s">
        <v>104</v>
      </c>
      <c r="B41" s="14"/>
      <c r="C41" s="14"/>
      <c r="D41" s="14"/>
      <c r="E41" s="14"/>
      <c r="F41" s="14"/>
      <c r="G41" s="15"/>
      <c r="H41" s="16" t="s">
        <v>105</v>
      </c>
    </row>
    <row r="42" spans="1:8" ht="24" x14ac:dyDescent="0.3">
      <c r="A42" s="9" t="s">
        <v>106</v>
      </c>
      <c r="B42" s="14"/>
      <c r="C42" s="14"/>
      <c r="D42" s="14"/>
      <c r="E42" s="14"/>
      <c r="F42" s="25" t="e">
        <f>SUM(E38/C38)</f>
        <v>#DIV/0!</v>
      </c>
      <c r="G42" s="15"/>
      <c r="H42" s="16"/>
    </row>
    <row r="43" spans="1:8" x14ac:dyDescent="0.3">
      <c r="A43" s="13"/>
      <c r="B43" s="14"/>
      <c r="C43" s="14"/>
      <c r="D43" s="15"/>
      <c r="E43" s="14"/>
      <c r="F43" s="14"/>
      <c r="G43" s="15"/>
      <c r="H43" s="16"/>
    </row>
    <row r="44" spans="1:8" x14ac:dyDescent="0.3">
      <c r="A44" s="13" t="s">
        <v>107</v>
      </c>
      <c r="B44" s="14"/>
      <c r="C44" s="14"/>
      <c r="D44" s="14"/>
      <c r="E44" s="14"/>
      <c r="F44" s="14"/>
      <c r="G44" s="15"/>
      <c r="H44" s="16"/>
    </row>
    <row r="45" spans="1:8" x14ac:dyDescent="0.3">
      <c r="A45" s="9" t="s">
        <v>108</v>
      </c>
      <c r="B45" s="14"/>
      <c r="C45" s="14"/>
      <c r="D45" s="14"/>
      <c r="E45" s="14"/>
      <c r="F45" s="19">
        <f>E38</f>
        <v>0</v>
      </c>
      <c r="G45" s="15"/>
      <c r="H45" s="16"/>
    </row>
    <row r="46" spans="1:8" x14ac:dyDescent="0.3">
      <c r="A46" s="9" t="s">
        <v>154</v>
      </c>
      <c r="B46" s="14"/>
      <c r="C46" s="14"/>
      <c r="D46" s="14"/>
      <c r="E46" s="14"/>
      <c r="F46" s="19" t="e">
        <f>F20</f>
        <v>#REF!</v>
      </c>
      <c r="G46" s="15"/>
      <c r="H46" s="16"/>
    </row>
    <row r="47" spans="1:8" x14ac:dyDescent="0.3">
      <c r="A47" s="9" t="s">
        <v>136</v>
      </c>
      <c r="B47" s="14"/>
      <c r="C47" s="14"/>
      <c r="D47" s="14"/>
      <c r="E47" s="14"/>
      <c r="F47" s="19">
        <f>F14</f>
        <v>0</v>
      </c>
      <c r="G47" s="15"/>
      <c r="H47" s="16"/>
    </row>
    <row r="48" spans="1:8" x14ac:dyDescent="0.3">
      <c r="A48" s="13" t="s">
        <v>109</v>
      </c>
      <c r="B48" s="14"/>
      <c r="C48" s="14"/>
      <c r="D48" s="14"/>
      <c r="E48" s="14"/>
      <c r="F48" s="25" t="e">
        <f>F45-F46-F47</f>
        <v>#REF!</v>
      </c>
      <c r="G48" s="15"/>
      <c r="H48" s="16"/>
    </row>
    <row r="49" spans="1:8" x14ac:dyDescent="0.3">
      <c r="A49" s="9"/>
      <c r="B49" s="14"/>
      <c r="C49" s="14"/>
      <c r="D49" s="14"/>
      <c r="E49" s="14"/>
      <c r="F49" s="14"/>
      <c r="G49" s="15"/>
      <c r="H49" s="16"/>
    </row>
    <row r="50" spans="1:8" x14ac:dyDescent="0.3">
      <c r="A50" s="13" t="s">
        <v>110</v>
      </c>
      <c r="B50" s="14"/>
      <c r="C50" s="14"/>
      <c r="D50" s="14"/>
      <c r="E50" s="14"/>
      <c r="F50" s="14"/>
      <c r="G50" s="15"/>
      <c r="H50" s="16"/>
    </row>
    <row r="51" spans="1:8" ht="24" x14ac:dyDescent="0.3">
      <c r="A51" s="9" t="s">
        <v>111</v>
      </c>
      <c r="B51" s="14"/>
      <c r="C51" s="14"/>
      <c r="D51" s="14"/>
      <c r="E51" s="14"/>
      <c r="F51" s="19" t="e">
        <f>SUM(F48/C7)</f>
        <v>#REF!</v>
      </c>
      <c r="G51" s="15" t="s">
        <v>89</v>
      </c>
      <c r="H51" s="16" t="s">
        <v>112</v>
      </c>
    </row>
    <row r="52" spans="1:8" x14ac:dyDescent="0.3">
      <c r="A52" s="9"/>
      <c r="B52" s="14"/>
      <c r="C52" s="14"/>
      <c r="D52" s="14"/>
      <c r="E52" s="14"/>
      <c r="F52" s="19">
        <v>0.01</v>
      </c>
      <c r="G52" s="15" t="s">
        <v>89</v>
      </c>
      <c r="H52" s="16" t="s">
        <v>113</v>
      </c>
    </row>
    <row r="53" spans="1:8" x14ac:dyDescent="0.3">
      <c r="A53" s="9"/>
      <c r="B53" s="14"/>
      <c r="C53" s="14"/>
      <c r="D53" s="14"/>
      <c r="E53" s="18"/>
      <c r="F53" s="19" t="e">
        <f>F52-ABS(F51)</f>
        <v>#REF!</v>
      </c>
      <c r="G53" s="15" t="s">
        <v>89</v>
      </c>
      <c r="H53" s="16" t="s">
        <v>109</v>
      </c>
    </row>
    <row r="54" spans="1:8" x14ac:dyDescent="0.3">
      <c r="A54" s="9"/>
      <c r="B54" s="14"/>
      <c r="C54" s="14"/>
      <c r="D54" s="14"/>
      <c r="E54" s="18"/>
      <c r="F54" s="14"/>
      <c r="G54" s="15"/>
      <c r="H54" s="16"/>
    </row>
    <row r="55" spans="1:8" x14ac:dyDescent="0.3">
      <c r="A55" s="22"/>
      <c r="B55" s="24"/>
      <c r="C55" s="24"/>
      <c r="D55" s="24"/>
      <c r="E55" s="24"/>
      <c r="F55" s="24"/>
      <c r="G55" s="26"/>
      <c r="H55" s="27"/>
    </row>
  </sheetData>
  <mergeCells count="29">
    <mergeCell ref="DW2:EB2"/>
    <mergeCell ref="A2:F2"/>
    <mergeCell ref="CY2:DD2"/>
    <mergeCell ref="DE2:DJ2"/>
    <mergeCell ref="DK2:DP2"/>
    <mergeCell ref="DQ2:DV2"/>
    <mergeCell ref="GQ2:GV2"/>
    <mergeCell ref="EC2:EH2"/>
    <mergeCell ref="EI2:EN2"/>
    <mergeCell ref="EO2:ET2"/>
    <mergeCell ref="EU2:EZ2"/>
    <mergeCell ref="FA2:FF2"/>
    <mergeCell ref="FG2:FL2"/>
    <mergeCell ref="IG2:IL2"/>
    <mergeCell ref="IM2:IR2"/>
    <mergeCell ref="IS2:IV2"/>
    <mergeCell ref="A5:E5"/>
    <mergeCell ref="A31:H31"/>
    <mergeCell ref="GW2:HB2"/>
    <mergeCell ref="HC2:HH2"/>
    <mergeCell ref="HI2:HN2"/>
    <mergeCell ref="HO2:HT2"/>
    <mergeCell ref="HU2:HZ2"/>
    <mergeCell ref="IA2:IF2"/>
    <mergeCell ref="FM2:FR2"/>
    <mergeCell ref="FS2:FX2"/>
    <mergeCell ref="FY2:GD2"/>
    <mergeCell ref="GE2:GJ2"/>
    <mergeCell ref="GK2:GP2"/>
  </mergeCells>
  <conditionalFormatting sqref="F53">
    <cfRule type="cellIs" dxfId="5" priority="1" stopIfTrue="1" operator="greaterThanOrEqual">
      <formula>$F$55</formula>
    </cfRule>
    <cfRule type="cellIs" dxfId="4" priority="2" stopIfTrue="1" operator="lessThan">
      <formula>$F$55</formula>
    </cfRule>
  </conditionalFormatting>
  <pageMargins left="0.7" right="0.7" top="0.75" bottom="0.75" header="0.3" footer="0.3"/>
  <pageSetup paperSize="8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6F14-4802-4FF1-AEE1-E967B4565AF3}">
  <sheetPr codeName="Blad5">
    <pageSetUpPr fitToPage="1"/>
  </sheetPr>
  <dimension ref="A1:IV61"/>
  <sheetViews>
    <sheetView topLeftCell="A11" workbookViewId="0">
      <selection activeCell="F23" sqref="F23"/>
    </sheetView>
  </sheetViews>
  <sheetFormatPr defaultRowHeight="14.4" x14ac:dyDescent="0.3"/>
  <cols>
    <col min="1" max="1" width="51" customWidth="1"/>
    <col min="2" max="2" width="11.5546875" customWidth="1"/>
    <col min="3" max="3" width="13.109375" bestFit="1" customWidth="1"/>
    <col min="4" max="4" width="15.5546875" bestFit="1" customWidth="1"/>
    <col min="5" max="5" width="14.5546875" bestFit="1" customWidth="1"/>
    <col min="6" max="6" width="19.44140625" bestFit="1" customWidth="1"/>
    <col min="8" max="8" width="67.109375" bestFit="1" customWidth="1"/>
  </cols>
  <sheetData>
    <row r="1" spans="1:256" ht="18" x14ac:dyDescent="0.35">
      <c r="A1" s="39" t="s">
        <v>80</v>
      </c>
      <c r="B1" s="38"/>
      <c r="C1" s="38"/>
      <c r="D1" s="38"/>
      <c r="E1" s="38"/>
      <c r="F1" s="38"/>
      <c r="G1" s="38"/>
      <c r="H1" s="40"/>
    </row>
    <row r="2" spans="1:256" x14ac:dyDescent="0.3">
      <c r="A2" s="305" t="s">
        <v>0</v>
      </c>
      <c r="B2" s="305"/>
      <c r="C2" s="305"/>
      <c r="D2" s="305"/>
      <c r="E2" s="305"/>
      <c r="F2" s="305"/>
      <c r="G2" s="37"/>
      <c r="H2" s="41"/>
      <c r="CY2" s="306"/>
      <c r="CZ2" s="306"/>
      <c r="DA2" s="306"/>
      <c r="DB2" s="306"/>
      <c r="DC2" s="306"/>
      <c r="DD2" s="306"/>
      <c r="DE2" s="304"/>
      <c r="DF2" s="304"/>
      <c r="DG2" s="304"/>
      <c r="DH2" s="304"/>
      <c r="DI2" s="304"/>
      <c r="DJ2" s="304"/>
      <c r="DK2" s="304"/>
      <c r="DL2" s="304"/>
      <c r="DM2" s="304"/>
      <c r="DN2" s="304"/>
      <c r="DO2" s="304"/>
      <c r="DP2" s="304"/>
      <c r="DQ2" s="304"/>
      <c r="DR2" s="304"/>
      <c r="DS2" s="304"/>
      <c r="DT2" s="304"/>
      <c r="DU2" s="304"/>
      <c r="DV2" s="304"/>
      <c r="DW2" s="304"/>
      <c r="DX2" s="304"/>
      <c r="DY2" s="304"/>
      <c r="DZ2" s="304"/>
      <c r="EA2" s="304"/>
      <c r="EB2" s="304"/>
      <c r="EC2" s="304"/>
      <c r="ED2" s="304"/>
      <c r="EE2" s="304"/>
      <c r="EF2" s="304"/>
      <c r="EG2" s="304"/>
      <c r="EH2" s="304"/>
      <c r="EI2" s="304"/>
      <c r="EJ2" s="304"/>
      <c r="EK2" s="304"/>
      <c r="EL2" s="304"/>
      <c r="EM2" s="304"/>
      <c r="EN2" s="304"/>
      <c r="EO2" s="304"/>
      <c r="EP2" s="304"/>
      <c r="EQ2" s="304"/>
      <c r="ER2" s="304"/>
      <c r="ES2" s="304"/>
      <c r="ET2" s="304"/>
      <c r="EU2" s="304"/>
      <c r="EV2" s="304"/>
      <c r="EW2" s="304"/>
      <c r="EX2" s="304"/>
      <c r="EY2" s="304"/>
      <c r="EZ2" s="304"/>
      <c r="FA2" s="304"/>
      <c r="FB2" s="304"/>
      <c r="FC2" s="304"/>
      <c r="FD2" s="304"/>
      <c r="FE2" s="304"/>
      <c r="FF2" s="304"/>
      <c r="FG2" s="304"/>
      <c r="FH2" s="304"/>
      <c r="FI2" s="304"/>
      <c r="FJ2" s="304"/>
      <c r="FK2" s="304"/>
      <c r="FL2" s="304"/>
      <c r="FM2" s="304"/>
      <c r="FN2" s="304"/>
      <c r="FO2" s="304"/>
      <c r="FP2" s="304"/>
      <c r="FQ2" s="304"/>
      <c r="FR2" s="304"/>
      <c r="FS2" s="304"/>
      <c r="FT2" s="304"/>
      <c r="FU2" s="304"/>
      <c r="FV2" s="304"/>
      <c r="FW2" s="304"/>
      <c r="FX2" s="304"/>
      <c r="FY2" s="304"/>
      <c r="FZ2" s="304"/>
      <c r="GA2" s="304"/>
      <c r="GB2" s="304"/>
      <c r="GC2" s="304"/>
      <c r="GD2" s="304"/>
      <c r="GE2" s="304"/>
      <c r="GF2" s="304"/>
      <c r="GG2" s="304"/>
      <c r="GH2" s="304"/>
      <c r="GI2" s="304"/>
      <c r="GJ2" s="304"/>
      <c r="GK2" s="304"/>
      <c r="GL2" s="304"/>
      <c r="GM2" s="304"/>
      <c r="GN2" s="304"/>
      <c r="GO2" s="304"/>
      <c r="GP2" s="304"/>
      <c r="GQ2" s="304"/>
      <c r="GR2" s="304"/>
      <c r="GS2" s="304"/>
      <c r="GT2" s="304"/>
      <c r="GU2" s="304"/>
      <c r="GV2" s="304"/>
      <c r="GW2" s="304"/>
      <c r="GX2" s="304"/>
      <c r="GY2" s="304"/>
      <c r="GZ2" s="304"/>
      <c r="HA2" s="304"/>
      <c r="HB2" s="304"/>
      <c r="HC2" s="304"/>
      <c r="HD2" s="304"/>
      <c r="HE2" s="304"/>
      <c r="HF2" s="304"/>
      <c r="HG2" s="304"/>
      <c r="HH2" s="304"/>
      <c r="HI2" s="304"/>
      <c r="HJ2" s="304"/>
      <c r="HK2" s="304"/>
      <c r="HL2" s="304"/>
      <c r="HM2" s="304"/>
      <c r="HN2" s="304"/>
      <c r="HO2" s="304"/>
      <c r="HP2" s="304"/>
      <c r="HQ2" s="304"/>
      <c r="HR2" s="304"/>
      <c r="HS2" s="304"/>
      <c r="HT2" s="304"/>
      <c r="HU2" s="304"/>
      <c r="HV2" s="304"/>
      <c r="HW2" s="304"/>
      <c r="HX2" s="304"/>
      <c r="HY2" s="304"/>
      <c r="HZ2" s="304"/>
      <c r="IA2" s="304"/>
      <c r="IB2" s="304"/>
      <c r="IC2" s="304"/>
      <c r="ID2" s="304"/>
      <c r="IE2" s="304"/>
      <c r="IF2" s="304"/>
      <c r="IG2" s="304"/>
      <c r="IH2" s="304"/>
      <c r="II2" s="304"/>
      <c r="IJ2" s="304"/>
      <c r="IK2" s="304"/>
      <c r="IL2" s="304"/>
      <c r="IM2" s="304"/>
      <c r="IN2" s="304"/>
      <c r="IO2" s="304"/>
      <c r="IP2" s="304"/>
      <c r="IQ2" s="304"/>
      <c r="IR2" s="304"/>
      <c r="IS2" s="301"/>
      <c r="IT2" s="301"/>
      <c r="IU2" s="301"/>
      <c r="IV2" s="301"/>
    </row>
    <row r="3" spans="1:256" x14ac:dyDescent="0.3">
      <c r="A3" s="36"/>
      <c r="B3" s="36"/>
      <c r="C3" s="36"/>
      <c r="D3" s="36"/>
      <c r="E3" s="36"/>
      <c r="F3" s="36"/>
      <c r="G3" s="37"/>
      <c r="H3" s="4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x14ac:dyDescent="0.3">
      <c r="A4" s="3" t="s">
        <v>81</v>
      </c>
      <c r="B4" s="4" t="s">
        <v>32</v>
      </c>
      <c r="C4" s="5"/>
      <c r="D4" s="5"/>
      <c r="E4" s="5"/>
      <c r="F4" s="5"/>
      <c r="G4" s="5"/>
      <c r="H4" s="6"/>
    </row>
    <row r="5" spans="1:256" x14ac:dyDescent="0.3">
      <c r="A5" s="302"/>
      <c r="B5" s="302"/>
      <c r="C5" s="302"/>
      <c r="D5" s="302"/>
      <c r="E5" s="302"/>
      <c r="F5" s="7"/>
      <c r="G5" s="7"/>
      <c r="H5" s="8"/>
    </row>
    <row r="6" spans="1:256" ht="35.4" x14ac:dyDescent="0.3">
      <c r="A6" s="9"/>
      <c r="B6" s="9" t="s">
        <v>2</v>
      </c>
      <c r="C6" s="9" t="s">
        <v>3</v>
      </c>
      <c r="D6" s="9" t="s">
        <v>4</v>
      </c>
      <c r="E6" s="9" t="s">
        <v>82</v>
      </c>
      <c r="F6" s="10" t="s">
        <v>83</v>
      </c>
      <c r="G6" s="11"/>
      <c r="H6" s="12"/>
    </row>
    <row r="7" spans="1:256" x14ac:dyDescent="0.3">
      <c r="A7" s="13" t="s">
        <v>84</v>
      </c>
      <c r="B7" s="57">
        <f>Bijlage_1!$C$17</f>
        <v>0</v>
      </c>
      <c r="C7" s="57">
        <f>Bijlage_1!$D$17</f>
        <v>0</v>
      </c>
      <c r="D7" s="52">
        <f>Bijlage_1!$E$17</f>
        <v>0</v>
      </c>
      <c r="E7" s="52">
        <f>Bijlage_1!$F$17</f>
        <v>0</v>
      </c>
      <c r="F7" s="14"/>
      <c r="G7" s="15"/>
      <c r="H7" s="16"/>
    </row>
    <row r="8" spans="1:256" x14ac:dyDescent="0.3">
      <c r="A8" s="9"/>
      <c r="B8" s="14"/>
      <c r="C8" s="14"/>
      <c r="D8" s="14"/>
      <c r="E8" s="14"/>
      <c r="F8" s="17"/>
      <c r="G8" s="15"/>
      <c r="H8" s="16"/>
    </row>
    <row r="9" spans="1:256" x14ac:dyDescent="0.3">
      <c r="A9" s="13" t="s">
        <v>85</v>
      </c>
      <c r="B9" s="18"/>
      <c r="C9" s="14"/>
      <c r="D9" s="14"/>
      <c r="E9" s="14"/>
      <c r="F9" s="14"/>
      <c r="G9" s="15"/>
      <c r="H9" s="16"/>
    </row>
    <row r="10" spans="1:256" x14ac:dyDescent="0.3">
      <c r="A10" s="9" t="s">
        <v>86</v>
      </c>
      <c r="B10" s="18"/>
      <c r="C10" s="14"/>
      <c r="D10" s="14"/>
      <c r="E10" s="14"/>
      <c r="F10" s="50">
        <f>SUM($B$7*115%)</f>
        <v>0</v>
      </c>
      <c r="G10" s="15"/>
      <c r="H10" s="16"/>
    </row>
    <row r="11" spans="1:256" x14ac:dyDescent="0.3">
      <c r="A11" s="20" t="s">
        <v>87</v>
      </c>
      <c r="B11" s="14"/>
      <c r="C11" s="14"/>
      <c r="D11" s="14"/>
      <c r="E11" s="14"/>
      <c r="F11" s="49">
        <f>ROUNDDOWN($F$10,2)</f>
        <v>0</v>
      </c>
      <c r="G11" s="15" t="s">
        <v>88</v>
      </c>
      <c r="H11" s="16" t="s">
        <v>139</v>
      </c>
    </row>
    <row r="12" spans="1:256" x14ac:dyDescent="0.3">
      <c r="A12" s="9"/>
      <c r="B12" s="14"/>
      <c r="C12" s="14"/>
      <c r="D12" s="14"/>
      <c r="E12" s="14"/>
      <c r="F12" s="14"/>
      <c r="G12" s="14"/>
      <c r="H12" s="16"/>
    </row>
    <row r="13" spans="1:256" x14ac:dyDescent="0.3">
      <c r="A13" s="13" t="s">
        <v>145</v>
      </c>
      <c r="B13" s="14"/>
      <c r="C13" s="14"/>
      <c r="D13" s="14"/>
      <c r="E13" s="14"/>
      <c r="F13" s="14"/>
      <c r="G13" s="14"/>
      <c r="H13" s="16"/>
    </row>
    <row r="14" spans="1:256" ht="28.5" customHeight="1" x14ac:dyDescent="0.3">
      <c r="A14" s="9" t="s">
        <v>141</v>
      </c>
      <c r="B14" s="18"/>
      <c r="C14" s="14"/>
      <c r="D14" s="14"/>
      <c r="E14" s="14"/>
      <c r="F14" s="43">
        <f>SUM(C7*D7)</f>
        <v>0</v>
      </c>
      <c r="G14" s="15" t="s">
        <v>89</v>
      </c>
      <c r="H14" s="16" t="s">
        <v>140</v>
      </c>
    </row>
    <row r="15" spans="1:256" ht="28.5" customHeight="1" x14ac:dyDescent="0.3">
      <c r="A15" s="9" t="s">
        <v>142</v>
      </c>
      <c r="B15" s="14"/>
      <c r="C15" s="14"/>
      <c r="D15" s="14"/>
      <c r="E15" s="14"/>
      <c r="F15" s="43">
        <f>SUM(C7*D7)*3</f>
        <v>0</v>
      </c>
      <c r="G15" s="15" t="s">
        <v>89</v>
      </c>
      <c r="H15" s="16" t="s">
        <v>137</v>
      </c>
    </row>
    <row r="16" spans="1:256" x14ac:dyDescent="0.3">
      <c r="A16" s="20" t="s">
        <v>87</v>
      </c>
      <c r="B16" s="14"/>
      <c r="C16" s="14"/>
      <c r="D16" s="14"/>
      <c r="E16" s="14"/>
      <c r="F16" s="44">
        <f>ROUNDDOWN($F$15,2)</f>
        <v>0</v>
      </c>
      <c r="G16" s="15" t="s">
        <v>89</v>
      </c>
      <c r="H16" s="16" t="s">
        <v>138</v>
      </c>
    </row>
    <row r="17" spans="1:8" x14ac:dyDescent="0.3">
      <c r="A17" s="9"/>
      <c r="B17" s="14"/>
      <c r="C17" s="14"/>
      <c r="D17" s="14"/>
      <c r="E17" s="14"/>
      <c r="F17" s="19"/>
      <c r="G17" s="15"/>
      <c r="H17" s="16"/>
    </row>
    <row r="18" spans="1:8" x14ac:dyDescent="0.3">
      <c r="A18" s="13" t="s">
        <v>143</v>
      </c>
      <c r="B18" s="57" t="e">
        <f>Bijlage_1!#REF!</f>
        <v>#REF!</v>
      </c>
      <c r="C18" s="57" t="e">
        <f>Bijlage_1!#REF!</f>
        <v>#REF!</v>
      </c>
      <c r="D18" s="52" t="e">
        <f>Bijlage_1!#REF!</f>
        <v>#REF!</v>
      </c>
      <c r="E18" s="52" t="e">
        <f>Bijlage_1!#REF!</f>
        <v>#REF!</v>
      </c>
      <c r="F18" s="14"/>
      <c r="G18" s="15"/>
      <c r="H18" s="16"/>
    </row>
    <row r="19" spans="1:8" ht="24" x14ac:dyDescent="0.3">
      <c r="A19" s="9" t="s">
        <v>90</v>
      </c>
      <c r="B19" s="18"/>
      <c r="C19" s="14"/>
      <c r="D19" s="14"/>
      <c r="E19" s="14"/>
      <c r="F19" s="43" t="e">
        <f>C18*D18</f>
        <v>#REF!</v>
      </c>
      <c r="G19" s="15"/>
      <c r="H19" s="16"/>
    </row>
    <row r="20" spans="1:8" x14ac:dyDescent="0.3">
      <c r="A20" s="20" t="s">
        <v>87</v>
      </c>
      <c r="B20" s="18"/>
      <c r="C20" s="14"/>
      <c r="D20" s="14"/>
      <c r="E20" s="14"/>
      <c r="F20" s="43" t="e">
        <f>ROUNDDOWN($F$19,2)</f>
        <v>#REF!</v>
      </c>
      <c r="G20" s="15" t="s">
        <v>89</v>
      </c>
      <c r="H20" s="16" t="s">
        <v>144</v>
      </c>
    </row>
    <row r="21" spans="1:8" x14ac:dyDescent="0.3">
      <c r="A21" s="10" t="s">
        <v>14</v>
      </c>
      <c r="B21" s="18"/>
      <c r="C21" s="14"/>
      <c r="D21" s="14"/>
      <c r="E21" s="14"/>
      <c r="F21" s="51"/>
      <c r="G21" s="15" t="s">
        <v>89</v>
      </c>
      <c r="H21" s="16" t="s">
        <v>91</v>
      </c>
    </row>
    <row r="22" spans="1:8" x14ac:dyDescent="0.3">
      <c r="A22" s="10" t="s">
        <v>15</v>
      </c>
      <c r="B22" s="18"/>
      <c r="C22" s="14"/>
      <c r="D22" s="14"/>
      <c r="E22" s="14"/>
      <c r="F22" s="51"/>
      <c r="G22" s="15" t="s">
        <v>89</v>
      </c>
      <c r="H22" s="16" t="s">
        <v>92</v>
      </c>
    </row>
    <row r="23" spans="1:8" x14ac:dyDescent="0.3">
      <c r="A23" s="10" t="s">
        <v>16</v>
      </c>
      <c r="B23" s="18"/>
      <c r="C23" s="14"/>
      <c r="D23" s="14"/>
      <c r="E23" s="14"/>
      <c r="F23" s="44">
        <f>Bijlage_1!F8</f>
        <v>0</v>
      </c>
      <c r="G23" s="15" t="s">
        <v>89</v>
      </c>
      <c r="H23" s="16" t="s">
        <v>93</v>
      </c>
    </row>
    <row r="24" spans="1:8" x14ac:dyDescent="0.3">
      <c r="A24" s="10" t="s">
        <v>17</v>
      </c>
      <c r="B24" s="18"/>
      <c r="C24" s="14"/>
      <c r="D24" s="14"/>
      <c r="E24" s="14"/>
      <c r="F24" s="44" t="e">
        <f>Bijlage_1!#REF!+F14</f>
        <v>#REF!</v>
      </c>
      <c r="G24" s="15" t="s">
        <v>88</v>
      </c>
      <c r="H24" s="16" t="s">
        <v>146</v>
      </c>
    </row>
    <row r="25" spans="1:8" x14ac:dyDescent="0.3">
      <c r="A25" s="10" t="s">
        <v>134</v>
      </c>
      <c r="B25" s="18"/>
      <c r="C25" s="14"/>
      <c r="D25" s="14"/>
      <c r="E25" s="14"/>
      <c r="F25" s="44" t="e">
        <f>F24</f>
        <v>#REF!</v>
      </c>
      <c r="G25" s="15" t="s">
        <v>88</v>
      </c>
      <c r="H25" s="16" t="s">
        <v>147</v>
      </c>
    </row>
    <row r="26" spans="1:8" x14ac:dyDescent="0.3">
      <c r="A26" s="10" t="s">
        <v>135</v>
      </c>
      <c r="B26" s="18"/>
      <c r="C26" s="14"/>
      <c r="D26" s="14"/>
      <c r="E26" s="14"/>
      <c r="F26" s="44" t="e">
        <f>F24</f>
        <v>#REF!</v>
      </c>
      <c r="G26" s="15" t="s">
        <v>88</v>
      </c>
      <c r="H26" s="16" t="s">
        <v>159</v>
      </c>
    </row>
    <row r="27" spans="1:8" x14ac:dyDescent="0.3">
      <c r="A27" s="13" t="s">
        <v>94</v>
      </c>
      <c r="B27" s="18"/>
      <c r="C27" s="14"/>
      <c r="D27" s="14"/>
      <c r="E27" s="14"/>
      <c r="F27" s="21"/>
      <c r="G27" s="15"/>
      <c r="H27" s="16"/>
    </row>
    <row r="28" spans="1:8" ht="35.4" x14ac:dyDescent="0.3">
      <c r="A28" s="22" t="s">
        <v>95</v>
      </c>
      <c r="B28" s="23"/>
      <c r="C28" s="24"/>
      <c r="D28" s="24"/>
      <c r="E28" s="24"/>
      <c r="F28" s="45" t="e">
        <f>F26+F25+F24+F23+F22+F21</f>
        <v>#REF!</v>
      </c>
      <c r="G28" s="26" t="s">
        <v>88</v>
      </c>
      <c r="H28" s="27" t="s">
        <v>148</v>
      </c>
    </row>
    <row r="29" spans="1:8" x14ac:dyDescent="0.3">
      <c r="A29" s="28"/>
      <c r="B29" s="29"/>
      <c r="C29" s="28"/>
      <c r="D29" s="28"/>
      <c r="E29" s="28"/>
      <c r="F29" s="28"/>
      <c r="G29" s="30"/>
      <c r="H29" s="28"/>
    </row>
    <row r="30" spans="1:8" x14ac:dyDescent="0.3">
      <c r="A30" s="3" t="s">
        <v>96</v>
      </c>
      <c r="B30" s="3"/>
      <c r="C30" s="3"/>
      <c r="D30" s="3"/>
      <c r="E30" s="3"/>
      <c r="F30" s="3"/>
      <c r="G30" s="3"/>
      <c r="H30" s="31"/>
    </row>
    <row r="31" spans="1:8" x14ac:dyDescent="0.3">
      <c r="A31" s="303" t="s">
        <v>97</v>
      </c>
      <c r="B31" s="303"/>
      <c r="C31" s="303"/>
      <c r="D31" s="303"/>
      <c r="E31" s="303"/>
      <c r="F31" s="303"/>
      <c r="G31" s="303"/>
      <c r="H31" s="303"/>
    </row>
    <row r="32" spans="1:8" x14ac:dyDescent="0.3">
      <c r="A32" s="33"/>
      <c r="B32" s="33"/>
      <c r="C32" s="33"/>
      <c r="D32" s="33"/>
      <c r="E32" s="33"/>
      <c r="F32" s="33"/>
      <c r="G32" s="33"/>
      <c r="H32" s="32"/>
    </row>
    <row r="33" spans="1:8" x14ac:dyDescent="0.3">
      <c r="A33" s="34" t="s">
        <v>98</v>
      </c>
      <c r="B33" s="33"/>
      <c r="C33" s="34" t="s">
        <v>99</v>
      </c>
      <c r="D33" s="34" t="s">
        <v>100</v>
      </c>
      <c r="E33" s="34" t="s">
        <v>101</v>
      </c>
      <c r="F33" s="35" t="s">
        <v>83</v>
      </c>
      <c r="G33" s="33"/>
      <c r="H33" s="32"/>
    </row>
    <row r="34" spans="1:8" x14ac:dyDescent="0.3">
      <c r="A34" s="9" t="s">
        <v>155</v>
      </c>
      <c r="B34" s="33"/>
      <c r="C34" s="55"/>
      <c r="D34" s="53"/>
      <c r="E34" s="53"/>
      <c r="F34" s="33"/>
      <c r="G34" s="33"/>
      <c r="H34" s="32"/>
    </row>
    <row r="35" spans="1:8" x14ac:dyDescent="0.3">
      <c r="A35" s="9" t="s">
        <v>156</v>
      </c>
      <c r="B35" s="33"/>
      <c r="C35" s="55"/>
      <c r="D35" s="53"/>
      <c r="E35" s="53"/>
      <c r="F35" s="33"/>
      <c r="G35" s="33"/>
      <c r="H35" s="32"/>
    </row>
    <row r="36" spans="1:8" x14ac:dyDescent="0.3">
      <c r="A36" s="9" t="s">
        <v>128</v>
      </c>
      <c r="B36" s="33"/>
      <c r="C36" s="55"/>
      <c r="D36" s="53"/>
      <c r="E36" s="53"/>
      <c r="F36" s="33"/>
      <c r="G36" s="33"/>
      <c r="H36" s="32"/>
    </row>
    <row r="37" spans="1:8" ht="24" x14ac:dyDescent="0.3">
      <c r="A37" s="9" t="s">
        <v>157</v>
      </c>
      <c r="B37" s="33"/>
      <c r="C37" s="55"/>
      <c r="D37" s="53"/>
      <c r="E37" s="53"/>
      <c r="F37" s="33"/>
      <c r="G37" s="33"/>
      <c r="H37" s="32"/>
    </row>
    <row r="38" spans="1:8" ht="24" x14ac:dyDescent="0.3">
      <c r="A38" s="9" t="s">
        <v>158</v>
      </c>
      <c r="B38" s="33"/>
      <c r="C38" s="55"/>
      <c r="D38" s="53"/>
      <c r="E38" s="53"/>
      <c r="F38" s="33"/>
      <c r="G38" s="33"/>
      <c r="H38" s="32"/>
    </row>
    <row r="39" spans="1:8" x14ac:dyDescent="0.3">
      <c r="A39" s="9" t="s">
        <v>127</v>
      </c>
      <c r="B39" s="33"/>
      <c r="C39" s="56"/>
      <c r="D39" s="54"/>
      <c r="E39" s="54"/>
      <c r="F39" s="33"/>
      <c r="G39" s="33"/>
      <c r="H39" s="32"/>
    </row>
    <row r="40" spans="1:8" x14ac:dyDescent="0.3">
      <c r="A40" s="9" t="s">
        <v>118</v>
      </c>
      <c r="B40" s="33"/>
      <c r="C40" s="56"/>
      <c r="D40" s="54"/>
      <c r="E40" s="54"/>
      <c r="F40" s="33"/>
      <c r="G40" s="33"/>
      <c r="H40" s="32"/>
    </row>
    <row r="41" spans="1:8" x14ac:dyDescent="0.3">
      <c r="A41" s="9" t="s">
        <v>119</v>
      </c>
      <c r="B41" s="33"/>
      <c r="C41" s="56"/>
      <c r="D41" s="54"/>
      <c r="E41" s="54"/>
      <c r="F41" s="33"/>
      <c r="G41" s="33"/>
      <c r="H41" s="32"/>
    </row>
    <row r="42" spans="1:8" x14ac:dyDescent="0.3">
      <c r="A42" s="9" t="s">
        <v>120</v>
      </c>
      <c r="B42" s="18"/>
      <c r="C42" s="56"/>
      <c r="D42" s="54"/>
      <c r="E42" s="54"/>
      <c r="F42" s="14"/>
      <c r="G42" s="15"/>
      <c r="H42" s="16"/>
    </row>
    <row r="43" spans="1:8" x14ac:dyDescent="0.3">
      <c r="A43" s="1" t="s">
        <v>121</v>
      </c>
      <c r="B43" s="14"/>
      <c r="C43" s="56"/>
      <c r="D43" s="54"/>
      <c r="E43" s="54"/>
      <c r="F43" s="14"/>
      <c r="G43" s="15"/>
      <c r="H43" s="16"/>
    </row>
    <row r="44" spans="1:8" x14ac:dyDescent="0.3">
      <c r="A44" s="13" t="s">
        <v>103</v>
      </c>
      <c r="B44" s="14"/>
      <c r="C44" s="58">
        <f>SUM(C34:C43)</f>
        <v>0</v>
      </c>
      <c r="D44" s="25">
        <f>SUM(D34:D43)</f>
        <v>0</v>
      </c>
      <c r="E44" s="25">
        <f>SUM(E34:E43)</f>
        <v>0</v>
      </c>
      <c r="F44" s="14"/>
      <c r="G44" s="15"/>
      <c r="H44" s="16"/>
    </row>
    <row r="45" spans="1:8" x14ac:dyDescent="0.3">
      <c r="A45" s="9"/>
      <c r="B45" s="14"/>
      <c r="C45" s="14"/>
      <c r="D45" s="14"/>
      <c r="E45" s="14"/>
      <c r="F45" s="14"/>
      <c r="G45" s="15"/>
      <c r="H45" s="16"/>
    </row>
    <row r="46" spans="1:8" x14ac:dyDescent="0.3">
      <c r="A46" s="9"/>
      <c r="B46" s="14"/>
      <c r="C46" s="14"/>
      <c r="D46" s="14"/>
      <c r="E46" s="14"/>
      <c r="F46" s="14"/>
      <c r="G46" s="15"/>
      <c r="H46" s="16"/>
    </row>
    <row r="47" spans="1:8" x14ac:dyDescent="0.3">
      <c r="A47" s="13" t="s">
        <v>104</v>
      </c>
      <c r="B47" s="14"/>
      <c r="C47" s="14"/>
      <c r="D47" s="14"/>
      <c r="E47" s="14"/>
      <c r="F47" s="14"/>
      <c r="G47" s="15"/>
      <c r="H47" s="16" t="s">
        <v>105</v>
      </c>
    </row>
    <row r="48" spans="1:8" ht="24" x14ac:dyDescent="0.3">
      <c r="A48" s="9" t="s">
        <v>106</v>
      </c>
      <c r="B48" s="14"/>
      <c r="C48" s="14"/>
      <c r="D48" s="14"/>
      <c r="E48" s="14"/>
      <c r="F48" s="25" t="e">
        <f>SUM(E44/C44)</f>
        <v>#DIV/0!</v>
      </c>
      <c r="G48" s="15"/>
      <c r="H48" s="16"/>
    </row>
    <row r="49" spans="1:8" x14ac:dyDescent="0.3">
      <c r="A49" s="13"/>
      <c r="B49" s="14"/>
      <c r="C49" s="14"/>
      <c r="D49" s="15"/>
      <c r="E49" s="14"/>
      <c r="F49" s="14"/>
      <c r="G49" s="15"/>
      <c r="H49" s="16"/>
    </row>
    <row r="50" spans="1:8" x14ac:dyDescent="0.3">
      <c r="A50" s="13" t="s">
        <v>107</v>
      </c>
      <c r="B50" s="14"/>
      <c r="C50" s="14"/>
      <c r="D50" s="14"/>
      <c r="E50" s="14"/>
      <c r="F50" s="14"/>
      <c r="G50" s="15"/>
      <c r="H50" s="16"/>
    </row>
    <row r="51" spans="1:8" x14ac:dyDescent="0.3">
      <c r="A51" s="9" t="s">
        <v>108</v>
      </c>
      <c r="B51" s="14"/>
      <c r="C51" s="14"/>
      <c r="D51" s="14"/>
      <c r="E51" s="14"/>
      <c r="F51" s="19">
        <f>E44</f>
        <v>0</v>
      </c>
      <c r="G51" s="15"/>
      <c r="H51" s="16"/>
    </row>
    <row r="52" spans="1:8" x14ac:dyDescent="0.3">
      <c r="A52" s="9" t="s">
        <v>154</v>
      </c>
      <c r="B52" s="14"/>
      <c r="C52" s="14"/>
      <c r="D52" s="14"/>
      <c r="E52" s="14"/>
      <c r="F52" s="19" t="e">
        <f>F20</f>
        <v>#REF!</v>
      </c>
      <c r="G52" s="15"/>
      <c r="H52" s="16"/>
    </row>
    <row r="53" spans="1:8" x14ac:dyDescent="0.3">
      <c r="A53" s="9" t="s">
        <v>136</v>
      </c>
      <c r="B53" s="14"/>
      <c r="C53" s="14"/>
      <c r="D53" s="14"/>
      <c r="E53" s="14"/>
      <c r="F53" s="19">
        <f>F14</f>
        <v>0</v>
      </c>
      <c r="G53" s="15"/>
      <c r="H53" s="16"/>
    </row>
    <row r="54" spans="1:8" x14ac:dyDescent="0.3">
      <c r="A54" s="13" t="s">
        <v>109</v>
      </c>
      <c r="B54" s="14"/>
      <c r="C54" s="14"/>
      <c r="D54" s="14"/>
      <c r="E54" s="14"/>
      <c r="F54" s="25" t="e">
        <f>F51-F52-F53</f>
        <v>#REF!</v>
      </c>
      <c r="G54" s="15"/>
      <c r="H54" s="16"/>
    </row>
    <row r="55" spans="1:8" x14ac:dyDescent="0.3">
      <c r="A55" s="9"/>
      <c r="B55" s="14"/>
      <c r="C55" s="14"/>
      <c r="D55" s="14"/>
      <c r="E55" s="14"/>
      <c r="F55" s="14"/>
      <c r="G55" s="15"/>
      <c r="H55" s="16"/>
    </row>
    <row r="56" spans="1:8" x14ac:dyDescent="0.3">
      <c r="A56" s="13" t="s">
        <v>110</v>
      </c>
      <c r="B56" s="14"/>
      <c r="C56" s="14"/>
      <c r="D56" s="14"/>
      <c r="E56" s="14"/>
      <c r="F56" s="14"/>
      <c r="G56" s="15"/>
      <c r="H56" s="16"/>
    </row>
    <row r="57" spans="1:8" x14ac:dyDescent="0.3">
      <c r="A57" s="9" t="s">
        <v>111</v>
      </c>
      <c r="B57" s="14"/>
      <c r="C57" s="14"/>
      <c r="D57" s="14"/>
      <c r="E57" s="14"/>
      <c r="F57" s="19" t="e">
        <f>SUM(F54/C7)</f>
        <v>#REF!</v>
      </c>
      <c r="G57" s="15" t="s">
        <v>89</v>
      </c>
      <c r="H57" s="16" t="s">
        <v>112</v>
      </c>
    </row>
    <row r="58" spans="1:8" x14ac:dyDescent="0.3">
      <c r="A58" s="9"/>
      <c r="B58" s="14"/>
      <c r="C58" s="14"/>
      <c r="D58" s="14"/>
      <c r="E58" s="14"/>
      <c r="F58" s="19">
        <v>0.01</v>
      </c>
      <c r="G58" s="15" t="s">
        <v>89</v>
      </c>
      <c r="H58" s="16" t="s">
        <v>113</v>
      </c>
    </row>
    <row r="59" spans="1:8" x14ac:dyDescent="0.3">
      <c r="A59" s="9"/>
      <c r="B59" s="14"/>
      <c r="C59" s="14"/>
      <c r="D59" s="14"/>
      <c r="E59" s="18"/>
      <c r="F59" s="19" t="e">
        <f>F58-ABS(F57)</f>
        <v>#REF!</v>
      </c>
      <c r="G59" s="15" t="s">
        <v>89</v>
      </c>
      <c r="H59" s="16" t="s">
        <v>109</v>
      </c>
    </row>
    <row r="60" spans="1:8" x14ac:dyDescent="0.3">
      <c r="A60" s="9"/>
      <c r="B60" s="14"/>
      <c r="C60" s="14"/>
      <c r="D60" s="14"/>
      <c r="E60" s="18"/>
      <c r="F60" s="14"/>
      <c r="G60" s="15"/>
      <c r="H60" s="16"/>
    </row>
    <row r="61" spans="1:8" x14ac:dyDescent="0.3">
      <c r="A61" s="22"/>
      <c r="B61" s="24"/>
      <c r="C61" s="24"/>
      <c r="D61" s="24"/>
      <c r="E61" s="24"/>
      <c r="F61" s="24"/>
      <c r="G61" s="26"/>
      <c r="H61" s="27"/>
    </row>
  </sheetData>
  <mergeCells count="29">
    <mergeCell ref="DW2:EB2"/>
    <mergeCell ref="A2:F2"/>
    <mergeCell ref="CY2:DD2"/>
    <mergeCell ref="DE2:DJ2"/>
    <mergeCell ref="DK2:DP2"/>
    <mergeCell ref="DQ2:DV2"/>
    <mergeCell ref="GQ2:GV2"/>
    <mergeCell ref="EC2:EH2"/>
    <mergeCell ref="EI2:EN2"/>
    <mergeCell ref="EO2:ET2"/>
    <mergeCell ref="EU2:EZ2"/>
    <mergeCell ref="FA2:FF2"/>
    <mergeCell ref="FG2:FL2"/>
    <mergeCell ref="IG2:IL2"/>
    <mergeCell ref="IM2:IR2"/>
    <mergeCell ref="IS2:IV2"/>
    <mergeCell ref="A5:E5"/>
    <mergeCell ref="A31:H31"/>
    <mergeCell ref="GW2:HB2"/>
    <mergeCell ref="HC2:HH2"/>
    <mergeCell ref="HI2:HN2"/>
    <mergeCell ref="HO2:HT2"/>
    <mergeCell ref="HU2:HZ2"/>
    <mergeCell ref="IA2:IF2"/>
    <mergeCell ref="FM2:FR2"/>
    <mergeCell ref="FS2:FX2"/>
    <mergeCell ref="FY2:GD2"/>
    <mergeCell ref="GE2:GJ2"/>
    <mergeCell ref="GK2:GP2"/>
  </mergeCells>
  <conditionalFormatting sqref="F59">
    <cfRule type="cellIs" dxfId="3" priority="1" stopIfTrue="1" operator="greaterThanOrEqual">
      <formula>$F$55</formula>
    </cfRule>
    <cfRule type="cellIs" dxfId="2" priority="2" stopIfTrue="1" operator="lessThan">
      <formula>$F$55</formula>
    </cfRule>
  </conditionalFormatting>
  <pageMargins left="0.7" right="0.7" top="0.75" bottom="0.75" header="0.3" footer="0.3"/>
  <pageSetup paperSize="8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4C5F-767A-420B-998F-809560121550}">
  <sheetPr codeName="Blad6">
    <pageSetUpPr fitToPage="1"/>
  </sheetPr>
  <dimension ref="A1:IV61"/>
  <sheetViews>
    <sheetView topLeftCell="A6" zoomScale="85" zoomScaleNormal="85" workbookViewId="0">
      <selection activeCell="F22" sqref="F22"/>
    </sheetView>
  </sheetViews>
  <sheetFormatPr defaultRowHeight="14.4" x14ac:dyDescent="0.3"/>
  <cols>
    <col min="1" max="1" width="51" customWidth="1"/>
    <col min="2" max="2" width="11.5546875" customWidth="1"/>
    <col min="3" max="3" width="13.109375" bestFit="1" customWidth="1"/>
    <col min="4" max="4" width="15.5546875" bestFit="1" customWidth="1"/>
    <col min="5" max="5" width="14.5546875" bestFit="1" customWidth="1"/>
    <col min="6" max="6" width="19.44140625" bestFit="1" customWidth="1"/>
    <col min="8" max="8" width="68.5546875" customWidth="1"/>
  </cols>
  <sheetData>
    <row r="1" spans="1:256" ht="18" x14ac:dyDescent="0.35">
      <c r="A1" s="39" t="s">
        <v>80</v>
      </c>
      <c r="B1" s="38"/>
      <c r="C1" s="38"/>
      <c r="D1" s="38"/>
      <c r="E1" s="38"/>
      <c r="F1" s="38"/>
      <c r="G1" s="38"/>
      <c r="H1" s="40"/>
    </row>
    <row r="2" spans="1:256" x14ac:dyDescent="0.3">
      <c r="A2" s="305" t="s">
        <v>0</v>
      </c>
      <c r="B2" s="305"/>
      <c r="C2" s="305"/>
      <c r="D2" s="305"/>
      <c r="E2" s="305"/>
      <c r="F2" s="305"/>
      <c r="G2" s="37"/>
      <c r="H2" s="41"/>
      <c r="CY2" s="306"/>
      <c r="CZ2" s="306"/>
      <c r="DA2" s="306"/>
      <c r="DB2" s="306"/>
      <c r="DC2" s="306"/>
      <c r="DD2" s="306"/>
      <c r="DE2" s="304"/>
      <c r="DF2" s="304"/>
      <c r="DG2" s="304"/>
      <c r="DH2" s="304"/>
      <c r="DI2" s="304"/>
      <c r="DJ2" s="304"/>
      <c r="DK2" s="304"/>
      <c r="DL2" s="304"/>
      <c r="DM2" s="304"/>
      <c r="DN2" s="304"/>
      <c r="DO2" s="304"/>
      <c r="DP2" s="304"/>
      <c r="DQ2" s="304"/>
      <c r="DR2" s="304"/>
      <c r="DS2" s="304"/>
      <c r="DT2" s="304"/>
      <c r="DU2" s="304"/>
      <c r="DV2" s="304"/>
      <c r="DW2" s="304"/>
      <c r="DX2" s="304"/>
      <c r="DY2" s="304"/>
      <c r="DZ2" s="304"/>
      <c r="EA2" s="304"/>
      <c r="EB2" s="304"/>
      <c r="EC2" s="304"/>
      <c r="ED2" s="304"/>
      <c r="EE2" s="304"/>
      <c r="EF2" s="304"/>
      <c r="EG2" s="304"/>
      <c r="EH2" s="304"/>
      <c r="EI2" s="304"/>
      <c r="EJ2" s="304"/>
      <c r="EK2" s="304"/>
      <c r="EL2" s="304"/>
      <c r="EM2" s="304"/>
      <c r="EN2" s="304"/>
      <c r="EO2" s="304"/>
      <c r="EP2" s="304"/>
      <c r="EQ2" s="304"/>
      <c r="ER2" s="304"/>
      <c r="ES2" s="304"/>
      <c r="ET2" s="304"/>
      <c r="EU2" s="304"/>
      <c r="EV2" s="304"/>
      <c r="EW2" s="304"/>
      <c r="EX2" s="304"/>
      <c r="EY2" s="304"/>
      <c r="EZ2" s="304"/>
      <c r="FA2" s="304"/>
      <c r="FB2" s="304"/>
      <c r="FC2" s="304"/>
      <c r="FD2" s="304"/>
      <c r="FE2" s="304"/>
      <c r="FF2" s="304"/>
      <c r="FG2" s="304"/>
      <c r="FH2" s="304"/>
      <c r="FI2" s="304"/>
      <c r="FJ2" s="304"/>
      <c r="FK2" s="304"/>
      <c r="FL2" s="304"/>
      <c r="FM2" s="304"/>
      <c r="FN2" s="304"/>
      <c r="FO2" s="304"/>
      <c r="FP2" s="304"/>
      <c r="FQ2" s="304"/>
      <c r="FR2" s="304"/>
      <c r="FS2" s="304"/>
      <c r="FT2" s="304"/>
      <c r="FU2" s="304"/>
      <c r="FV2" s="304"/>
      <c r="FW2" s="304"/>
      <c r="FX2" s="304"/>
      <c r="FY2" s="304"/>
      <c r="FZ2" s="304"/>
      <c r="GA2" s="304"/>
      <c r="GB2" s="304"/>
      <c r="GC2" s="304"/>
      <c r="GD2" s="304"/>
      <c r="GE2" s="304"/>
      <c r="GF2" s="304"/>
      <c r="GG2" s="304"/>
      <c r="GH2" s="304"/>
      <c r="GI2" s="304"/>
      <c r="GJ2" s="304"/>
      <c r="GK2" s="304"/>
      <c r="GL2" s="304"/>
      <c r="GM2" s="304"/>
      <c r="GN2" s="304"/>
      <c r="GO2" s="304"/>
      <c r="GP2" s="304"/>
      <c r="GQ2" s="304"/>
      <c r="GR2" s="304"/>
      <c r="GS2" s="304"/>
      <c r="GT2" s="304"/>
      <c r="GU2" s="304"/>
      <c r="GV2" s="304"/>
      <c r="GW2" s="304"/>
      <c r="GX2" s="304"/>
      <c r="GY2" s="304"/>
      <c r="GZ2" s="304"/>
      <c r="HA2" s="304"/>
      <c r="HB2" s="304"/>
      <c r="HC2" s="304"/>
      <c r="HD2" s="304"/>
      <c r="HE2" s="304"/>
      <c r="HF2" s="304"/>
      <c r="HG2" s="304"/>
      <c r="HH2" s="304"/>
      <c r="HI2" s="304"/>
      <c r="HJ2" s="304"/>
      <c r="HK2" s="304"/>
      <c r="HL2" s="304"/>
      <c r="HM2" s="304"/>
      <c r="HN2" s="304"/>
      <c r="HO2" s="304"/>
      <c r="HP2" s="304"/>
      <c r="HQ2" s="304"/>
      <c r="HR2" s="304"/>
      <c r="HS2" s="304"/>
      <c r="HT2" s="304"/>
      <c r="HU2" s="304"/>
      <c r="HV2" s="304"/>
      <c r="HW2" s="304"/>
      <c r="HX2" s="304"/>
      <c r="HY2" s="304"/>
      <c r="HZ2" s="304"/>
      <c r="IA2" s="304"/>
      <c r="IB2" s="304"/>
      <c r="IC2" s="304"/>
      <c r="ID2" s="304"/>
      <c r="IE2" s="304"/>
      <c r="IF2" s="304"/>
      <c r="IG2" s="304"/>
      <c r="IH2" s="304"/>
      <c r="II2" s="304"/>
      <c r="IJ2" s="304"/>
      <c r="IK2" s="304"/>
      <c r="IL2" s="304"/>
      <c r="IM2" s="304"/>
      <c r="IN2" s="304"/>
      <c r="IO2" s="304"/>
      <c r="IP2" s="304"/>
      <c r="IQ2" s="304"/>
      <c r="IR2" s="304"/>
      <c r="IS2" s="301"/>
      <c r="IT2" s="301"/>
      <c r="IU2" s="301"/>
      <c r="IV2" s="301"/>
    </row>
    <row r="3" spans="1:256" x14ac:dyDescent="0.3">
      <c r="A3" s="36"/>
      <c r="B3" s="36"/>
      <c r="C3" s="36"/>
      <c r="D3" s="36"/>
      <c r="E3" s="36"/>
      <c r="F3" s="36"/>
      <c r="G3" s="37"/>
      <c r="H3" s="4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x14ac:dyDescent="0.3">
      <c r="A4" s="3" t="s">
        <v>81</v>
      </c>
      <c r="B4" s="4" t="s">
        <v>34</v>
      </c>
      <c r="C4" s="5"/>
      <c r="D4" s="5"/>
      <c r="E4" s="5"/>
      <c r="F4" s="5"/>
      <c r="G4" s="5"/>
      <c r="H4" s="6"/>
    </row>
    <row r="5" spans="1:256" x14ac:dyDescent="0.3">
      <c r="A5" s="302"/>
      <c r="B5" s="302"/>
      <c r="C5" s="302"/>
      <c r="D5" s="302"/>
      <c r="E5" s="302"/>
      <c r="F5" s="7"/>
      <c r="G5" s="7"/>
      <c r="H5" s="8"/>
    </row>
    <row r="6" spans="1:256" ht="35.4" x14ac:dyDescent="0.3">
      <c r="A6" s="9"/>
      <c r="B6" s="9" t="s">
        <v>2</v>
      </c>
      <c r="C6" s="9" t="s">
        <v>3</v>
      </c>
      <c r="D6" s="9" t="s">
        <v>4</v>
      </c>
      <c r="E6" s="9" t="s">
        <v>82</v>
      </c>
      <c r="F6" s="10" t="s">
        <v>83</v>
      </c>
      <c r="G6" s="11"/>
      <c r="H6" s="12"/>
    </row>
    <row r="7" spans="1:256" x14ac:dyDescent="0.3">
      <c r="A7" s="13" t="s">
        <v>84</v>
      </c>
      <c r="B7" s="57">
        <f>Bijlage_1!$C$18</f>
        <v>0</v>
      </c>
      <c r="C7" s="57">
        <f>Bijlage_1!$D$18</f>
        <v>0</v>
      </c>
      <c r="D7" s="52">
        <f>Bijlage_1!$E$18</f>
        <v>0</v>
      </c>
      <c r="E7" s="52">
        <f>Bijlage_1!$F$18</f>
        <v>0</v>
      </c>
      <c r="F7" s="14"/>
      <c r="G7" s="15"/>
      <c r="H7" s="16"/>
    </row>
    <row r="8" spans="1:256" x14ac:dyDescent="0.3">
      <c r="A8" s="9"/>
      <c r="B8" s="14"/>
      <c r="C8" s="14"/>
      <c r="D8" s="14"/>
      <c r="E8" s="14"/>
      <c r="F8" s="17"/>
      <c r="G8" s="15"/>
      <c r="H8" s="16"/>
    </row>
    <row r="9" spans="1:256" x14ac:dyDescent="0.3">
      <c r="A9" s="13" t="s">
        <v>85</v>
      </c>
      <c r="B9" s="18"/>
      <c r="C9" s="14"/>
      <c r="D9" s="14"/>
      <c r="E9" s="14"/>
      <c r="F9" s="14"/>
      <c r="G9" s="15"/>
      <c r="H9" s="16"/>
    </row>
    <row r="10" spans="1:256" x14ac:dyDescent="0.3">
      <c r="A10" s="9" t="s">
        <v>86</v>
      </c>
      <c r="B10" s="18"/>
      <c r="C10" s="14"/>
      <c r="D10" s="14"/>
      <c r="E10" s="14"/>
      <c r="F10" s="50">
        <f>SUM($B$7*115%)</f>
        <v>0</v>
      </c>
      <c r="G10" s="15"/>
      <c r="H10" s="16"/>
    </row>
    <row r="11" spans="1:256" x14ac:dyDescent="0.3">
      <c r="A11" s="20" t="s">
        <v>87</v>
      </c>
      <c r="B11" s="14"/>
      <c r="C11" s="14"/>
      <c r="D11" s="14"/>
      <c r="E11" s="14"/>
      <c r="F11" s="49">
        <f>ROUNDDOWN($F$10,2)</f>
        <v>0</v>
      </c>
      <c r="G11" s="15" t="s">
        <v>88</v>
      </c>
      <c r="H11" s="16" t="s">
        <v>139</v>
      </c>
    </row>
    <row r="12" spans="1:256" x14ac:dyDescent="0.3">
      <c r="A12" s="9"/>
      <c r="B12" s="14"/>
      <c r="C12" s="14"/>
      <c r="D12" s="14"/>
      <c r="E12" s="14"/>
      <c r="F12" s="14"/>
      <c r="G12" s="14"/>
      <c r="H12" s="16"/>
    </row>
    <row r="13" spans="1:256" x14ac:dyDescent="0.3">
      <c r="A13" s="13" t="s">
        <v>145</v>
      </c>
      <c r="B13" s="14"/>
      <c r="C13" s="14"/>
      <c r="D13" s="14"/>
      <c r="E13" s="14"/>
      <c r="F13" s="14"/>
      <c r="G13" s="14"/>
      <c r="H13" s="16"/>
    </row>
    <row r="14" spans="1:256" ht="28.5" customHeight="1" x14ac:dyDescent="0.3">
      <c r="A14" s="9" t="s">
        <v>141</v>
      </c>
      <c r="B14" s="18"/>
      <c r="C14" s="14"/>
      <c r="D14" s="14"/>
      <c r="E14" s="14"/>
      <c r="F14" s="43">
        <f>SUM(C7*D7)</f>
        <v>0</v>
      </c>
      <c r="G14" s="15" t="s">
        <v>89</v>
      </c>
      <c r="H14" s="16" t="s">
        <v>140</v>
      </c>
    </row>
    <row r="15" spans="1:256" ht="28.5" customHeight="1" x14ac:dyDescent="0.3">
      <c r="A15" s="9" t="s">
        <v>142</v>
      </c>
      <c r="B15" s="14"/>
      <c r="C15" s="14"/>
      <c r="D15" s="14"/>
      <c r="E15" s="14"/>
      <c r="F15" s="43">
        <f>SUM(C7*D7)*3</f>
        <v>0</v>
      </c>
      <c r="G15" s="15" t="s">
        <v>89</v>
      </c>
      <c r="H15" s="16" t="s">
        <v>137</v>
      </c>
    </row>
    <row r="16" spans="1:256" x14ac:dyDescent="0.3">
      <c r="A16" s="20" t="s">
        <v>87</v>
      </c>
      <c r="B16" s="14"/>
      <c r="C16" s="14"/>
      <c r="D16" s="14"/>
      <c r="E16" s="14"/>
      <c r="F16" s="44">
        <f>ROUNDDOWN($F$15,2)</f>
        <v>0</v>
      </c>
      <c r="G16" s="15" t="s">
        <v>89</v>
      </c>
      <c r="H16" s="16" t="s">
        <v>138</v>
      </c>
    </row>
    <row r="17" spans="1:8" x14ac:dyDescent="0.3">
      <c r="A17" s="9"/>
      <c r="B17" s="14"/>
      <c r="C17" s="14"/>
      <c r="D17" s="14"/>
      <c r="E17" s="14"/>
      <c r="F17" s="19"/>
      <c r="G17" s="15"/>
      <c r="H17" s="16"/>
    </row>
    <row r="18" spans="1:8" x14ac:dyDescent="0.3">
      <c r="A18" s="13" t="s">
        <v>143</v>
      </c>
      <c r="B18" s="57" t="e">
        <f>Bijlage_1!#REF!</f>
        <v>#REF!</v>
      </c>
      <c r="C18" s="57" t="e">
        <f>Bijlage_1!#REF!</f>
        <v>#REF!</v>
      </c>
      <c r="D18" s="52" t="e">
        <f>Bijlage_1!#REF!</f>
        <v>#REF!</v>
      </c>
      <c r="E18" s="52" t="e">
        <f>Bijlage_1!#REF!</f>
        <v>#REF!</v>
      </c>
      <c r="F18" s="14"/>
      <c r="G18" s="15"/>
      <c r="H18" s="16"/>
    </row>
    <row r="19" spans="1:8" ht="24" x14ac:dyDescent="0.3">
      <c r="A19" s="9" t="s">
        <v>90</v>
      </c>
      <c r="B19" s="18"/>
      <c r="C19" s="14"/>
      <c r="D19" s="14"/>
      <c r="E19" s="14"/>
      <c r="F19" s="43" t="e">
        <f>C18*D18</f>
        <v>#REF!</v>
      </c>
      <c r="G19" s="15"/>
      <c r="H19" s="16"/>
    </row>
    <row r="20" spans="1:8" x14ac:dyDescent="0.3">
      <c r="A20" s="20" t="s">
        <v>87</v>
      </c>
      <c r="B20" s="18"/>
      <c r="C20" s="14"/>
      <c r="D20" s="14"/>
      <c r="E20" s="14"/>
      <c r="F20" s="43" t="e">
        <f>ROUNDDOWN($F$19,2)</f>
        <v>#REF!</v>
      </c>
      <c r="G20" s="15" t="s">
        <v>89</v>
      </c>
      <c r="H20" s="16" t="s">
        <v>144</v>
      </c>
    </row>
    <row r="21" spans="1:8" x14ac:dyDescent="0.3">
      <c r="A21" s="10" t="s">
        <v>14</v>
      </c>
      <c r="B21" s="18"/>
      <c r="C21" s="14"/>
      <c r="D21" s="14"/>
      <c r="E21" s="14"/>
      <c r="F21" s="51"/>
      <c r="G21" s="15" t="s">
        <v>89</v>
      </c>
      <c r="H21" s="16" t="s">
        <v>91</v>
      </c>
    </row>
    <row r="22" spans="1:8" x14ac:dyDescent="0.3">
      <c r="A22" s="10" t="s">
        <v>15</v>
      </c>
      <c r="B22" s="18"/>
      <c r="C22" s="14"/>
      <c r="D22" s="14"/>
      <c r="E22" s="14"/>
      <c r="F22" s="51"/>
      <c r="G22" s="15" t="s">
        <v>89</v>
      </c>
      <c r="H22" s="16" t="s">
        <v>92</v>
      </c>
    </row>
    <row r="23" spans="1:8" x14ac:dyDescent="0.3">
      <c r="A23" s="10" t="s">
        <v>16</v>
      </c>
      <c r="B23" s="18"/>
      <c r="C23" s="14"/>
      <c r="D23" s="14"/>
      <c r="E23" s="14"/>
      <c r="F23" s="44">
        <f>Bijlage_1!F9</f>
        <v>0</v>
      </c>
      <c r="G23" s="15" t="s">
        <v>89</v>
      </c>
      <c r="H23" s="16" t="s">
        <v>93</v>
      </c>
    </row>
    <row r="24" spans="1:8" x14ac:dyDescent="0.3">
      <c r="A24" s="10" t="s">
        <v>17</v>
      </c>
      <c r="B24" s="18"/>
      <c r="C24" s="14"/>
      <c r="D24" s="14"/>
      <c r="E24" s="14"/>
      <c r="F24" s="44" t="e">
        <f>Bijlage_1!#REF!+F14</f>
        <v>#REF!</v>
      </c>
      <c r="G24" s="15" t="s">
        <v>88</v>
      </c>
      <c r="H24" s="16" t="s">
        <v>146</v>
      </c>
    </row>
    <row r="25" spans="1:8" x14ac:dyDescent="0.3">
      <c r="A25" s="10" t="s">
        <v>134</v>
      </c>
      <c r="B25" s="18"/>
      <c r="C25" s="14"/>
      <c r="D25" s="14"/>
      <c r="E25" s="14"/>
      <c r="F25" s="44" t="e">
        <f>F24</f>
        <v>#REF!</v>
      </c>
      <c r="G25" s="15" t="s">
        <v>88</v>
      </c>
      <c r="H25" s="16" t="s">
        <v>147</v>
      </c>
    </row>
    <row r="26" spans="1:8" x14ac:dyDescent="0.3">
      <c r="A26" s="10" t="s">
        <v>135</v>
      </c>
      <c r="B26" s="18"/>
      <c r="C26" s="14"/>
      <c r="D26" s="14"/>
      <c r="E26" s="14"/>
      <c r="F26" s="44" t="e">
        <f>F24</f>
        <v>#REF!</v>
      </c>
      <c r="G26" s="15" t="s">
        <v>88</v>
      </c>
      <c r="H26" s="16" t="s">
        <v>159</v>
      </c>
    </row>
    <row r="27" spans="1:8" x14ac:dyDescent="0.3">
      <c r="A27" s="13" t="s">
        <v>94</v>
      </c>
      <c r="B27" s="18"/>
      <c r="C27" s="14"/>
      <c r="D27" s="14"/>
      <c r="E27" s="14"/>
      <c r="F27" s="21"/>
      <c r="G27" s="15"/>
      <c r="H27" s="16"/>
    </row>
    <row r="28" spans="1:8" ht="35.4" x14ac:dyDescent="0.3">
      <c r="A28" s="22" t="s">
        <v>95</v>
      </c>
      <c r="B28" s="23"/>
      <c r="C28" s="24"/>
      <c r="D28" s="24"/>
      <c r="E28" s="24"/>
      <c r="F28" s="45" t="e">
        <f>F26+F25+F24+F23+F22+F21</f>
        <v>#REF!</v>
      </c>
      <c r="G28" s="26" t="s">
        <v>88</v>
      </c>
      <c r="H28" s="27" t="s">
        <v>148</v>
      </c>
    </row>
    <row r="29" spans="1:8" x14ac:dyDescent="0.3">
      <c r="A29" s="28"/>
      <c r="B29" s="29"/>
      <c r="C29" s="28"/>
      <c r="D29" s="28"/>
      <c r="E29" s="28"/>
      <c r="F29" s="28"/>
      <c r="G29" s="30"/>
      <c r="H29" s="28"/>
    </row>
    <row r="30" spans="1:8" x14ac:dyDescent="0.3">
      <c r="A30" s="3" t="s">
        <v>96</v>
      </c>
      <c r="B30" s="3"/>
      <c r="C30" s="3"/>
      <c r="D30" s="3"/>
      <c r="E30" s="3"/>
      <c r="F30" s="3"/>
      <c r="G30" s="3"/>
      <c r="H30" s="31"/>
    </row>
    <row r="31" spans="1:8" x14ac:dyDescent="0.3">
      <c r="A31" s="303" t="s">
        <v>97</v>
      </c>
      <c r="B31" s="303"/>
      <c r="C31" s="303"/>
      <c r="D31" s="303"/>
      <c r="E31" s="303"/>
      <c r="F31" s="303"/>
      <c r="G31" s="303"/>
      <c r="H31" s="303"/>
    </row>
    <row r="32" spans="1:8" x14ac:dyDescent="0.3">
      <c r="A32" s="33"/>
      <c r="B32" s="33"/>
      <c r="C32" s="33"/>
      <c r="D32" s="33"/>
      <c r="E32" s="33"/>
      <c r="F32" s="33"/>
      <c r="G32" s="33"/>
      <c r="H32" s="32"/>
    </row>
    <row r="33" spans="1:8" x14ac:dyDescent="0.3">
      <c r="A33" s="34" t="s">
        <v>98</v>
      </c>
      <c r="B33" s="33"/>
      <c r="C33" s="46" t="s">
        <v>99</v>
      </c>
      <c r="D33" s="46" t="s">
        <v>100</v>
      </c>
      <c r="E33" s="46" t="s">
        <v>101</v>
      </c>
      <c r="F33" s="35" t="s">
        <v>83</v>
      </c>
      <c r="G33" s="33"/>
      <c r="H33" s="32"/>
    </row>
    <row r="34" spans="1:8" x14ac:dyDescent="0.3">
      <c r="A34" s="9" t="s">
        <v>129</v>
      </c>
      <c r="B34" s="33"/>
      <c r="C34" s="55"/>
      <c r="D34" s="53"/>
      <c r="E34" s="53"/>
      <c r="F34" s="33"/>
      <c r="G34" s="33"/>
      <c r="H34" s="32"/>
    </row>
    <row r="35" spans="1:8" x14ac:dyDescent="0.3">
      <c r="A35" s="9" t="s">
        <v>130</v>
      </c>
      <c r="B35" s="33"/>
      <c r="C35" s="55"/>
      <c r="D35" s="53"/>
      <c r="E35" s="53"/>
      <c r="F35" s="33"/>
      <c r="G35" s="33"/>
      <c r="H35" s="32"/>
    </row>
    <row r="36" spans="1:8" x14ac:dyDescent="0.3">
      <c r="A36" s="9" t="s">
        <v>131</v>
      </c>
      <c r="B36" s="33"/>
      <c r="C36" s="55"/>
      <c r="D36" s="53"/>
      <c r="E36" s="53"/>
      <c r="F36" s="33"/>
      <c r="G36" s="33"/>
      <c r="H36" s="32"/>
    </row>
    <row r="37" spans="1:8" x14ac:dyDescent="0.3">
      <c r="A37" s="9" t="s">
        <v>132</v>
      </c>
      <c r="B37" s="33"/>
      <c r="C37" s="55"/>
      <c r="D37" s="53"/>
      <c r="E37" s="53"/>
      <c r="F37" s="33"/>
      <c r="G37" s="33"/>
      <c r="H37" s="32"/>
    </row>
    <row r="38" spans="1:8" x14ac:dyDescent="0.3">
      <c r="A38" s="9" t="s">
        <v>133</v>
      </c>
      <c r="B38" s="33"/>
      <c r="C38" s="55"/>
      <c r="D38" s="53"/>
      <c r="E38" s="53"/>
      <c r="F38" s="33"/>
      <c r="G38" s="33"/>
      <c r="H38" s="32"/>
    </row>
    <row r="39" spans="1:8" x14ac:dyDescent="0.3">
      <c r="A39" s="9" t="s">
        <v>122</v>
      </c>
      <c r="B39" s="33"/>
      <c r="C39" s="56"/>
      <c r="D39" s="54"/>
      <c r="E39" s="54"/>
      <c r="F39" s="33"/>
      <c r="G39" s="33"/>
      <c r="H39" s="32"/>
    </row>
    <row r="40" spans="1:8" x14ac:dyDescent="0.3">
      <c r="A40" s="9" t="s">
        <v>123</v>
      </c>
      <c r="B40" s="33"/>
      <c r="C40" s="56"/>
      <c r="D40" s="54"/>
      <c r="E40" s="54"/>
      <c r="F40" s="33"/>
      <c r="G40" s="33"/>
      <c r="H40" s="32"/>
    </row>
    <row r="41" spans="1:8" x14ac:dyDescent="0.3">
      <c r="A41" s="9" t="s">
        <v>124</v>
      </c>
      <c r="B41" s="33"/>
      <c r="C41" s="56"/>
      <c r="D41" s="54"/>
      <c r="E41" s="54"/>
      <c r="F41" s="33"/>
      <c r="G41" s="33"/>
      <c r="H41" s="32"/>
    </row>
    <row r="42" spans="1:8" x14ac:dyDescent="0.3">
      <c r="A42" s="9" t="s">
        <v>125</v>
      </c>
      <c r="B42" s="18"/>
      <c r="C42" s="56"/>
      <c r="D42" s="54"/>
      <c r="E42" s="54"/>
      <c r="F42" s="14"/>
      <c r="G42" s="15"/>
      <c r="H42" s="16"/>
    </row>
    <row r="43" spans="1:8" x14ac:dyDescent="0.3">
      <c r="A43" s="9" t="s">
        <v>126</v>
      </c>
      <c r="B43" s="14"/>
      <c r="C43" s="56"/>
      <c r="D43" s="54"/>
      <c r="E43" s="54"/>
      <c r="F43" s="14"/>
      <c r="G43" s="15"/>
      <c r="H43" s="16"/>
    </row>
    <row r="44" spans="1:8" x14ac:dyDescent="0.3">
      <c r="A44" s="13" t="s">
        <v>103</v>
      </c>
      <c r="B44" s="14"/>
      <c r="C44" s="47">
        <f>SUM(C34:C43)</f>
        <v>0</v>
      </c>
      <c r="D44" s="25">
        <f>SUM(D34:D43)</f>
        <v>0</v>
      </c>
      <c r="E44" s="25">
        <f>SUM(E34:E43)</f>
        <v>0</v>
      </c>
      <c r="F44" s="14"/>
      <c r="G44" s="15"/>
      <c r="H44" s="16"/>
    </row>
    <row r="45" spans="1:8" x14ac:dyDescent="0.3">
      <c r="A45" s="9"/>
      <c r="B45" s="14"/>
      <c r="C45" s="14"/>
      <c r="D45" s="14"/>
      <c r="E45" s="14"/>
      <c r="F45" s="14"/>
      <c r="G45" s="15"/>
      <c r="H45" s="16"/>
    </row>
    <row r="46" spans="1:8" x14ac:dyDescent="0.3">
      <c r="A46" s="9"/>
      <c r="B46" s="14"/>
      <c r="C46" s="14"/>
      <c r="D46" s="14"/>
      <c r="E46" s="14"/>
      <c r="F46" s="14"/>
      <c r="G46" s="15"/>
      <c r="H46" s="16"/>
    </row>
    <row r="47" spans="1:8" x14ac:dyDescent="0.3">
      <c r="A47" s="13" t="s">
        <v>104</v>
      </c>
      <c r="B47" s="14"/>
      <c r="C47" s="14"/>
      <c r="D47" s="14"/>
      <c r="E47" s="14"/>
      <c r="F47" s="14"/>
      <c r="G47" s="15"/>
      <c r="H47" s="16" t="s">
        <v>105</v>
      </c>
    </row>
    <row r="48" spans="1:8" ht="24" x14ac:dyDescent="0.3">
      <c r="A48" s="9" t="s">
        <v>106</v>
      </c>
      <c r="B48" s="14"/>
      <c r="C48" s="14"/>
      <c r="D48" s="14"/>
      <c r="E48" s="14"/>
      <c r="F48" s="25" t="e">
        <f>SUM(E44/C44)</f>
        <v>#DIV/0!</v>
      </c>
      <c r="G48" s="15"/>
      <c r="H48" s="16"/>
    </row>
    <row r="49" spans="1:8" x14ac:dyDescent="0.3">
      <c r="A49" s="13"/>
      <c r="B49" s="14"/>
      <c r="C49" s="14"/>
      <c r="D49" s="15"/>
      <c r="E49" s="14"/>
      <c r="F49" s="14"/>
      <c r="G49" s="15"/>
      <c r="H49" s="16"/>
    </row>
    <row r="50" spans="1:8" x14ac:dyDescent="0.3">
      <c r="A50" s="13" t="s">
        <v>107</v>
      </c>
      <c r="B50" s="14"/>
      <c r="C50" s="14"/>
      <c r="D50" s="14"/>
      <c r="E50" s="14"/>
      <c r="F50" s="14"/>
      <c r="G50" s="15"/>
      <c r="H50" s="16"/>
    </row>
    <row r="51" spans="1:8" x14ac:dyDescent="0.3">
      <c r="A51" s="9" t="s">
        <v>108</v>
      </c>
      <c r="B51" s="14"/>
      <c r="C51" s="14"/>
      <c r="D51" s="14"/>
      <c r="E51" s="14"/>
      <c r="F51" s="19">
        <f>E44</f>
        <v>0</v>
      </c>
      <c r="G51" s="15"/>
      <c r="H51" s="16"/>
    </row>
    <row r="52" spans="1:8" x14ac:dyDescent="0.3">
      <c r="A52" s="9" t="s">
        <v>154</v>
      </c>
      <c r="B52" s="14"/>
      <c r="C52" s="14"/>
      <c r="D52" s="14"/>
      <c r="E52" s="14"/>
      <c r="F52" s="19" t="e">
        <f>F20</f>
        <v>#REF!</v>
      </c>
      <c r="G52" s="15"/>
      <c r="H52" s="16"/>
    </row>
    <row r="53" spans="1:8" x14ac:dyDescent="0.3">
      <c r="A53" s="9" t="s">
        <v>136</v>
      </c>
      <c r="B53" s="14"/>
      <c r="C53" s="14"/>
      <c r="D53" s="14"/>
      <c r="E53" s="14"/>
      <c r="F53" s="19">
        <f>F14</f>
        <v>0</v>
      </c>
      <c r="G53" s="15"/>
      <c r="H53" s="16"/>
    </row>
    <row r="54" spans="1:8" x14ac:dyDescent="0.3">
      <c r="A54" s="13" t="s">
        <v>109</v>
      </c>
      <c r="B54" s="14"/>
      <c r="C54" s="14"/>
      <c r="D54" s="14"/>
      <c r="E54" s="14"/>
      <c r="F54" s="25" t="e">
        <f>F51-F52-F53</f>
        <v>#REF!</v>
      </c>
      <c r="G54" s="15"/>
      <c r="H54" s="16"/>
    </row>
    <row r="55" spans="1:8" x14ac:dyDescent="0.3">
      <c r="A55" s="9"/>
      <c r="B55" s="14"/>
      <c r="C55" s="14"/>
      <c r="D55" s="14"/>
      <c r="E55" s="14"/>
      <c r="F55" s="14"/>
      <c r="G55" s="15"/>
      <c r="H55" s="16"/>
    </row>
    <row r="56" spans="1:8" x14ac:dyDescent="0.3">
      <c r="A56" s="13" t="s">
        <v>110</v>
      </c>
      <c r="B56" s="14"/>
      <c r="C56" s="14"/>
      <c r="D56" s="14"/>
      <c r="E56" s="14"/>
      <c r="F56" s="14"/>
      <c r="G56" s="15"/>
      <c r="H56" s="16"/>
    </row>
    <row r="57" spans="1:8" x14ac:dyDescent="0.3">
      <c r="A57" s="9" t="s">
        <v>111</v>
      </c>
      <c r="B57" s="14"/>
      <c r="C57" s="14"/>
      <c r="D57" s="14"/>
      <c r="E57" s="14"/>
      <c r="F57" s="19" t="e">
        <f>SUM(F54/C7)</f>
        <v>#REF!</v>
      </c>
      <c r="G57" s="15" t="s">
        <v>89</v>
      </c>
      <c r="H57" s="16" t="s">
        <v>112</v>
      </c>
    </row>
    <row r="58" spans="1:8" x14ac:dyDescent="0.3">
      <c r="A58" s="9"/>
      <c r="B58" s="14"/>
      <c r="C58" s="14"/>
      <c r="D58" s="14"/>
      <c r="E58" s="14"/>
      <c r="F58" s="19">
        <v>0.01</v>
      </c>
      <c r="G58" s="15" t="s">
        <v>89</v>
      </c>
      <c r="H58" s="16" t="s">
        <v>113</v>
      </c>
    </row>
    <row r="59" spans="1:8" x14ac:dyDescent="0.3">
      <c r="A59" s="9"/>
      <c r="B59" s="14"/>
      <c r="C59" s="14"/>
      <c r="D59" s="14"/>
      <c r="E59" s="18"/>
      <c r="F59" s="19" t="e">
        <f>F58-ABS(F57)</f>
        <v>#REF!</v>
      </c>
      <c r="G59" s="15" t="s">
        <v>89</v>
      </c>
      <c r="H59" s="16" t="s">
        <v>109</v>
      </c>
    </row>
    <row r="60" spans="1:8" x14ac:dyDescent="0.3">
      <c r="A60" s="9"/>
      <c r="B60" s="14"/>
      <c r="C60" s="14"/>
      <c r="D60" s="14"/>
      <c r="E60" s="18"/>
      <c r="F60" s="14"/>
      <c r="G60" s="15"/>
      <c r="H60" s="16"/>
    </row>
    <row r="61" spans="1:8" x14ac:dyDescent="0.3">
      <c r="A61" s="22"/>
      <c r="B61" s="24"/>
      <c r="C61" s="24"/>
      <c r="D61" s="24"/>
      <c r="E61" s="24"/>
      <c r="F61" s="24"/>
      <c r="G61" s="26"/>
      <c r="H61" s="27"/>
    </row>
  </sheetData>
  <mergeCells count="29">
    <mergeCell ref="DW2:EB2"/>
    <mergeCell ref="A2:F2"/>
    <mergeCell ref="CY2:DD2"/>
    <mergeCell ref="DE2:DJ2"/>
    <mergeCell ref="DK2:DP2"/>
    <mergeCell ref="DQ2:DV2"/>
    <mergeCell ref="GQ2:GV2"/>
    <mergeCell ref="EC2:EH2"/>
    <mergeCell ref="EI2:EN2"/>
    <mergeCell ref="EO2:ET2"/>
    <mergeCell ref="EU2:EZ2"/>
    <mergeCell ref="FA2:FF2"/>
    <mergeCell ref="FG2:FL2"/>
    <mergeCell ref="IG2:IL2"/>
    <mergeCell ref="IM2:IR2"/>
    <mergeCell ref="IS2:IV2"/>
    <mergeCell ref="A5:E5"/>
    <mergeCell ref="A31:H31"/>
    <mergeCell ref="GW2:HB2"/>
    <mergeCell ref="HC2:HH2"/>
    <mergeCell ref="HI2:HN2"/>
    <mergeCell ref="HO2:HT2"/>
    <mergeCell ref="HU2:HZ2"/>
    <mergeCell ref="IA2:IF2"/>
    <mergeCell ref="FM2:FR2"/>
    <mergeCell ref="FS2:FX2"/>
    <mergeCell ref="FY2:GD2"/>
    <mergeCell ref="GE2:GJ2"/>
    <mergeCell ref="GK2:GP2"/>
  </mergeCells>
  <conditionalFormatting sqref="F59">
    <cfRule type="cellIs" dxfId="1" priority="1" stopIfTrue="1" operator="greaterThanOrEqual">
      <formula>$F$55</formula>
    </cfRule>
    <cfRule type="cellIs" dxfId="0" priority="2" stopIfTrue="1" operator="lessThan">
      <formula>$F$55</formula>
    </cfRule>
  </conditionalFormatting>
  <pageMargins left="0.7" right="0.7" top="0.75" bottom="0.75" header="0.3" footer="0.3"/>
  <pageSetup paperSize="8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c800735-cf70-4eec-ae5a-4ed9571f3e3d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bdbfff-7481-4c0a-832f-dd32f17dcb1a">
      <Terms xmlns="http://schemas.microsoft.com/office/infopath/2007/PartnerControls"/>
    </lcf76f155ced4ddcb4097134ff3c332f>
    <TaxCatchAll xmlns="ceb7bfba-a083-414f-9ea8-c175b81186be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D53F67921FC043B692676E26F29F64" ma:contentTypeVersion="13" ma:contentTypeDescription="Een nieuw document maken." ma:contentTypeScope="" ma:versionID="d50d87393f46043c51e4be419784c1d0">
  <xsd:schema xmlns:xsd="http://www.w3.org/2001/XMLSchema" xmlns:xs="http://www.w3.org/2001/XMLSchema" xmlns:p="http://schemas.microsoft.com/office/2006/metadata/properties" xmlns:ns2="06bdbfff-7481-4c0a-832f-dd32f17dcb1a" xmlns:ns3="ceb7bfba-a083-414f-9ea8-c175b81186be" targetNamespace="http://schemas.microsoft.com/office/2006/metadata/properties" ma:root="true" ma:fieldsID="f3f660aba49eb811b5ed625f80bc3ea2" ns2:_="" ns3:_="">
    <xsd:import namespace="06bdbfff-7481-4c0a-832f-dd32f17dcb1a"/>
    <xsd:import namespace="ceb7bfba-a083-414f-9ea8-c175b81186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dbfff-7481-4c0a-832f-dd32f17dcb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a30d1c0-7318-4174-8cde-2bbec886a0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7bfba-a083-414f-9ea8-c175b81186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57b171-936a-40c1-980c-f1e2d2492523}" ma:internalName="TaxCatchAll" ma:showField="CatchAllData" ma:web="ceb7bfba-a083-414f-9ea8-c175b81186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E45F8-2813-4DD9-9F66-38630ADCA38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41296F0-628A-48EA-A250-975152127A32}"/>
</file>

<file path=customXml/itemProps3.xml><?xml version="1.0" encoding="utf-8"?>
<ds:datastoreItem xmlns:ds="http://schemas.openxmlformats.org/officeDocument/2006/customXml" ds:itemID="{48603BFF-7C73-42AC-BA3C-29D853CE17C6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6799e396-a52c-4ec3-abf1-411a3b380f9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b3d7a4b-27f0-4598-a8f3-4a964e6d50b7"/>
    <ds:schemaRef ds:uri="ab766f15-1a6d-42ae-97a2-8854072b29d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8CD0678-7DED-443F-BE7C-D03630F0F546}"/>
</file>

<file path=docMetadata/LabelInfo.xml><?xml version="1.0" encoding="utf-8"?>
<clbl:labelList xmlns:clbl="http://schemas.microsoft.com/office/2020/mipLabelMetadata">
  <clbl:label id="{76850799-28ea-4f56-b80d-c1640687052d}" enabled="0" method="" siteId="{76850799-28ea-4f56-b80d-c1640687052d}" removed="1"/>
  <clbl:label id="{b5250e19-dd82-4ece-908f-78a41f5150ab}" enabled="0" method="" siteId="{b5250e19-dd82-4ece-908f-78a41f5150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10</vt:i4>
      </vt:variant>
    </vt:vector>
  </HeadingPairs>
  <TitlesOfParts>
    <vt:vector size="20" baseType="lpstr">
      <vt:lpstr>Bijlage_1</vt:lpstr>
      <vt:lpstr>Bijl_2_Open Grasland</vt:lpstr>
      <vt:lpstr>Bijl_2_Open Akkerland</vt:lpstr>
      <vt:lpstr>Bijl_2_Dooradering</vt:lpstr>
      <vt:lpstr>Bijl_2_Water</vt:lpstr>
      <vt:lpstr>Bijl_2_Klimaat</vt:lpstr>
      <vt:lpstr>Bijlage_2_Open Akkerland</vt:lpstr>
      <vt:lpstr>Bijlage_2_Dooradering</vt:lpstr>
      <vt:lpstr>Bijlage_2_Waterbeheergebieden</vt:lpstr>
      <vt:lpstr>Bijlage_2_Klimaatbeheergebieden</vt:lpstr>
      <vt:lpstr>Bijl_2_Dooradering!Afdrukbereik</vt:lpstr>
      <vt:lpstr>Bijl_2_Klimaat!Afdrukbereik</vt:lpstr>
      <vt:lpstr>'Bijl_2_Open Akkerland'!Afdrukbereik</vt:lpstr>
      <vt:lpstr>'Bijl_2_Open Grasland'!Afdrukbereik</vt:lpstr>
      <vt:lpstr>Bijl_2_Water!Afdrukbereik</vt:lpstr>
      <vt:lpstr>Bijlage_1!Afdrukbereik</vt:lpstr>
      <vt:lpstr>Bijlage_2_Dooradering!Afdrukbereik</vt:lpstr>
      <vt:lpstr>Bijlage_2_Klimaatbeheergebieden!Afdrukbereik</vt:lpstr>
      <vt:lpstr>'Bijlage_2_Open Akkerland'!Afdrukbereik</vt:lpstr>
      <vt:lpstr>Bijlage_2_Waterbeheergebieden!Afdrukbereik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Marinka Amesz</dc:creator>
  <cp:keywords/>
  <dc:description/>
  <cp:lastModifiedBy>Marinka Amesz</cp:lastModifiedBy>
  <cp:revision/>
  <cp:lastPrinted>2025-11-27T13:57:39Z</cp:lastPrinted>
  <dcterms:created xsi:type="dcterms:W3CDTF">2025-05-21T19:03:24Z</dcterms:created>
  <dcterms:modified xsi:type="dcterms:W3CDTF">2026-08-06T10:54:39Z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0x010100B8D53F67921FC043B692676E26F29F64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8248836f-fab9-4d04-a0fa-467d4c16edc4</vt:lpwstr>
  </property>
  <property fmtid="{D5CDD505-2E9C-101B-9397-08002B2CF9AE}" pid="11" name="Order">
    <vt:r8>3299700</vt:r8>
  </property>
  <property fmtid="{D5CDD505-2E9C-101B-9397-08002B2CF9AE}" pid="12" name="_SourceUrl">
    <vt:lpwstr/>
  </property>
  <property fmtid="{D5CDD505-2E9C-101B-9397-08002B2CF9AE}" pid="13" name="_SharedFileIndex">
    <vt:lpwstr/>
  </property>
</Properties>
</file>